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10" sheetId="1" r:id="rId1"/>
  </sheets>
  <externalReferences>
    <externalReference r:id="rId2"/>
  </externalReferences>
  <definedNames>
    <definedName name="_xlnm.Print_Area" localSheetId="0">'10'!$A$1:$O$44</definedName>
  </definedNames>
  <calcPr calcId="144525"/>
</workbook>
</file>

<file path=xl/calcChain.xml><?xml version="1.0" encoding="utf-8"?>
<calcChain xmlns="http://schemas.openxmlformats.org/spreadsheetml/2006/main">
  <c r="L35" i="1" l="1"/>
  <c r="J35" i="1"/>
  <c r="H34" i="1"/>
  <c r="G34" i="1"/>
  <c r="H33" i="1"/>
  <c r="G33" i="1"/>
  <c r="N32" i="1"/>
  <c r="M32" i="1"/>
  <c r="E32" i="1"/>
  <c r="D32" i="1"/>
  <c r="F32" i="1" s="1"/>
  <c r="I32" i="1" s="1"/>
  <c r="C32" i="1"/>
  <c r="B32" i="1"/>
  <c r="A32" i="1"/>
  <c r="N31" i="1"/>
  <c r="E31" i="1"/>
  <c r="H31" i="1" s="1"/>
  <c r="M31" i="1" s="1"/>
  <c r="D31" i="1"/>
  <c r="G31" i="1" s="1"/>
  <c r="K31" i="1" s="1"/>
  <c r="C31" i="1"/>
  <c r="B31" i="1"/>
  <c r="A31" i="1"/>
  <c r="N30" i="1"/>
  <c r="O30" i="1" s="1"/>
  <c r="K30" i="1"/>
  <c r="E30" i="1"/>
  <c r="H30" i="1" s="1"/>
  <c r="M30" i="1" s="1"/>
  <c r="D30" i="1"/>
  <c r="F30" i="1" s="1"/>
  <c r="I30" i="1" s="1"/>
  <c r="C30" i="1"/>
  <c r="B30" i="1"/>
  <c r="A30" i="1"/>
  <c r="N29" i="1"/>
  <c r="M29" i="1"/>
  <c r="E29" i="1"/>
  <c r="D29" i="1"/>
  <c r="G29" i="1" s="1"/>
  <c r="K29" i="1" s="1"/>
  <c r="C29" i="1"/>
  <c r="B29" i="1"/>
  <c r="A29" i="1"/>
  <c r="N28" i="1"/>
  <c r="O28" i="1" s="1"/>
  <c r="K28" i="1"/>
  <c r="E28" i="1"/>
  <c r="H28" i="1" s="1"/>
  <c r="M28" i="1" s="1"/>
  <c r="D28" i="1"/>
  <c r="F28" i="1" s="1"/>
  <c r="I28" i="1" s="1"/>
  <c r="C28" i="1"/>
  <c r="B28" i="1"/>
  <c r="A28" i="1"/>
  <c r="N27" i="1"/>
  <c r="G27" i="1"/>
  <c r="K27" i="1" s="1"/>
  <c r="E27" i="1"/>
  <c r="H27" i="1" s="1"/>
  <c r="M27" i="1" s="1"/>
  <c r="D27" i="1"/>
  <c r="F27" i="1" s="1"/>
  <c r="I27" i="1" s="1"/>
  <c r="O27" i="1" s="1"/>
  <c r="C27" i="1"/>
  <c r="B27" i="1"/>
  <c r="A27" i="1"/>
  <c r="N26" i="1"/>
  <c r="H26" i="1"/>
  <c r="M26" i="1" s="1"/>
  <c r="E26" i="1"/>
  <c r="D26" i="1"/>
  <c r="G26" i="1" s="1"/>
  <c r="K26" i="1" s="1"/>
  <c r="C26" i="1"/>
  <c r="B26" i="1"/>
  <c r="A26" i="1"/>
  <c r="N25" i="1"/>
  <c r="G25" i="1"/>
  <c r="K25" i="1" s="1"/>
  <c r="E25" i="1"/>
  <c r="H25" i="1" s="1"/>
  <c r="M25" i="1" s="1"/>
  <c r="D25" i="1"/>
  <c r="F25" i="1" s="1"/>
  <c r="I25" i="1" s="1"/>
  <c r="O25" i="1" s="1"/>
  <c r="C25" i="1"/>
  <c r="B25" i="1"/>
  <c r="A25" i="1"/>
  <c r="N24" i="1"/>
  <c r="H24" i="1"/>
  <c r="M24" i="1" s="1"/>
  <c r="E24" i="1"/>
  <c r="D24" i="1"/>
  <c r="G24" i="1" s="1"/>
  <c r="K24" i="1" s="1"/>
  <c r="C24" i="1"/>
  <c r="B24" i="1"/>
  <c r="A24" i="1"/>
  <c r="N23" i="1"/>
  <c r="G23" i="1"/>
  <c r="K23" i="1" s="1"/>
  <c r="E23" i="1"/>
  <c r="H23" i="1" s="1"/>
  <c r="M23" i="1" s="1"/>
  <c r="D23" i="1"/>
  <c r="F23" i="1" s="1"/>
  <c r="I23" i="1" s="1"/>
  <c r="O23" i="1" s="1"/>
  <c r="C23" i="1"/>
  <c r="B23" i="1"/>
  <c r="A23" i="1"/>
  <c r="N22" i="1"/>
  <c r="H22" i="1"/>
  <c r="M22" i="1" s="1"/>
  <c r="E22" i="1"/>
  <c r="D22" i="1"/>
  <c r="G22" i="1" s="1"/>
  <c r="K22" i="1" s="1"/>
  <c r="C22" i="1"/>
  <c r="B22" i="1"/>
  <c r="A22" i="1"/>
  <c r="N21" i="1"/>
  <c r="G21" i="1"/>
  <c r="K21" i="1" s="1"/>
  <c r="E21" i="1"/>
  <c r="H21" i="1" s="1"/>
  <c r="M21" i="1" s="1"/>
  <c r="D21" i="1"/>
  <c r="F21" i="1" s="1"/>
  <c r="I21" i="1" s="1"/>
  <c r="O21" i="1" s="1"/>
  <c r="C21" i="1"/>
  <c r="B21" i="1"/>
  <c r="A21" i="1"/>
  <c r="N20" i="1"/>
  <c r="H20" i="1"/>
  <c r="M20" i="1" s="1"/>
  <c r="E20" i="1"/>
  <c r="D20" i="1"/>
  <c r="G20" i="1" s="1"/>
  <c r="K20" i="1" s="1"/>
  <c r="C20" i="1"/>
  <c r="B20" i="1"/>
  <c r="A20" i="1"/>
  <c r="N19" i="1"/>
  <c r="M19" i="1"/>
  <c r="E19" i="1"/>
  <c r="D19" i="1"/>
  <c r="G19" i="1" s="1"/>
  <c r="K19" i="1" s="1"/>
  <c r="C19" i="1"/>
  <c r="B19" i="1"/>
  <c r="A19" i="1"/>
  <c r="N18" i="1"/>
  <c r="E18" i="1"/>
  <c r="H18" i="1" s="1"/>
  <c r="M18" i="1" s="1"/>
  <c r="D18" i="1"/>
  <c r="F18" i="1" s="1"/>
  <c r="I18" i="1" s="1"/>
  <c r="C18" i="1"/>
  <c r="B18" i="1"/>
  <c r="A18" i="1"/>
  <c r="N17" i="1"/>
  <c r="E17" i="1"/>
  <c r="H17" i="1" s="1"/>
  <c r="M17" i="1" s="1"/>
  <c r="D17" i="1"/>
  <c r="G17" i="1" s="1"/>
  <c r="K17" i="1" s="1"/>
  <c r="C17" i="1"/>
  <c r="B17" i="1"/>
  <c r="A17" i="1"/>
  <c r="N16" i="1"/>
  <c r="E16" i="1"/>
  <c r="H16" i="1" s="1"/>
  <c r="M16" i="1" s="1"/>
  <c r="D16" i="1"/>
  <c r="F16" i="1" s="1"/>
  <c r="I16" i="1" s="1"/>
  <c r="O16" i="1" s="1"/>
  <c r="C16" i="1"/>
  <c r="B16" i="1"/>
  <c r="A16" i="1"/>
  <c r="N15" i="1"/>
  <c r="E15" i="1"/>
  <c r="H15" i="1" s="1"/>
  <c r="M15" i="1" s="1"/>
  <c r="D15" i="1"/>
  <c r="G15" i="1" s="1"/>
  <c r="K15" i="1" s="1"/>
  <c r="C15" i="1"/>
  <c r="B15" i="1"/>
  <c r="A15" i="1"/>
  <c r="N14" i="1"/>
  <c r="O14" i="1" s="1"/>
  <c r="K14" i="1"/>
  <c r="E14" i="1"/>
  <c r="H14" i="1" s="1"/>
  <c r="M14" i="1" s="1"/>
  <c r="D14" i="1"/>
  <c r="F14" i="1" s="1"/>
  <c r="I14" i="1" s="1"/>
  <c r="C14" i="1"/>
  <c r="B14" i="1"/>
  <c r="A14" i="1"/>
  <c r="N13" i="1"/>
  <c r="M13" i="1"/>
  <c r="G13" i="1"/>
  <c r="K13" i="1" s="1"/>
  <c r="E13" i="1"/>
  <c r="D13" i="1"/>
  <c r="F13" i="1" s="1"/>
  <c r="I13" i="1" s="1"/>
  <c r="C13" i="1"/>
  <c r="B13" i="1"/>
  <c r="A13" i="1"/>
  <c r="N12" i="1"/>
  <c r="N35" i="1" s="1"/>
  <c r="E12" i="1"/>
  <c r="E35" i="1" s="1"/>
  <c r="D12" i="1"/>
  <c r="F12" i="1" s="1"/>
  <c r="C12" i="1"/>
  <c r="B12" i="1"/>
  <c r="A12" i="1"/>
  <c r="H5" i="1"/>
  <c r="G5" i="1"/>
  <c r="H4" i="1"/>
  <c r="G4" i="1"/>
  <c r="O18" i="1" l="1"/>
  <c r="I12" i="1"/>
  <c r="O13" i="1"/>
  <c r="O32" i="1"/>
  <c r="G12" i="1"/>
  <c r="O12" i="1"/>
  <c r="F15" i="1"/>
  <c r="I15" i="1" s="1"/>
  <c r="O15" i="1" s="1"/>
  <c r="G16" i="1"/>
  <c r="K16" i="1" s="1"/>
  <c r="F17" i="1"/>
  <c r="I17" i="1" s="1"/>
  <c r="O17" i="1" s="1"/>
  <c r="G18" i="1"/>
  <c r="K18" i="1" s="1"/>
  <c r="F19" i="1"/>
  <c r="I19" i="1" s="1"/>
  <c r="O19" i="1" s="1"/>
  <c r="F20" i="1"/>
  <c r="I20" i="1" s="1"/>
  <c r="O20" i="1" s="1"/>
  <c r="F22" i="1"/>
  <c r="I22" i="1" s="1"/>
  <c r="O22" i="1" s="1"/>
  <c r="F24" i="1"/>
  <c r="I24" i="1" s="1"/>
  <c r="O24" i="1" s="1"/>
  <c r="F26" i="1"/>
  <c r="I26" i="1" s="1"/>
  <c r="O26" i="1" s="1"/>
  <c r="F29" i="1"/>
  <c r="I29" i="1" s="1"/>
  <c r="O29" i="1" s="1"/>
  <c r="F31" i="1"/>
  <c r="I31" i="1" s="1"/>
  <c r="O31" i="1" s="1"/>
  <c r="G32" i="1"/>
  <c r="K32" i="1" s="1"/>
  <c r="D35" i="1"/>
  <c r="H12" i="1"/>
  <c r="G35" i="1" l="1"/>
  <c r="K35" i="1" s="1"/>
  <c r="K12" i="1"/>
  <c r="F35" i="1"/>
  <c r="H35" i="1"/>
  <c r="M35" i="1" s="1"/>
  <c r="M12" i="1"/>
  <c r="I35" i="1"/>
  <c r="O35" i="1" s="1"/>
</calcChain>
</file>

<file path=xl/sharedStrings.xml><?xml version="1.0" encoding="utf-8"?>
<sst xmlns="http://schemas.openxmlformats.org/spreadsheetml/2006/main" count="48" uniqueCount="28">
  <si>
    <t>TABEL 10</t>
  </si>
  <si>
    <t>PENEMUAN KASUS PNEUMONIA BALITA MENURUT JENIS KELAMIN, KECAMATAN, DAN PUSKESMAS</t>
  </si>
  <si>
    <t>NO</t>
  </si>
  <si>
    <t>KECAMATAN</t>
  </si>
  <si>
    <t>PUSKESMAS</t>
  </si>
  <si>
    <t>JUMLAH BALITA</t>
  </si>
  <si>
    <t>PNEUMONIA  PADA BALITA</t>
  </si>
  <si>
    <t>JUMLAH PERKIRAAN   PENDERITA</t>
  </si>
  <si>
    <t>PENDERITA DITEMUKAN DAN DITANGANI</t>
  </si>
  <si>
    <t>L</t>
  </si>
  <si>
    <t>P</t>
  </si>
  <si>
    <t>L + P</t>
  </si>
  <si>
    <t>L+P</t>
  </si>
  <si>
    <t>JUMLAH</t>
  </si>
  <si>
    <t>%</t>
  </si>
  <si>
    <t>RSUD</t>
  </si>
  <si>
    <t xml:space="preserve"> -</t>
  </si>
  <si>
    <t>RS QIM</t>
  </si>
  <si>
    <t>`</t>
  </si>
  <si>
    <t>JUMLAH 2018</t>
  </si>
  <si>
    <t>JUMLAH 2017</t>
  </si>
  <si>
    <t>JUMLAH 2016</t>
  </si>
  <si>
    <t>JUMLAH 2015</t>
  </si>
  <si>
    <t>JUMLAH 2014</t>
  </si>
  <si>
    <t>JUMLAH 2013</t>
  </si>
  <si>
    <t>Sumber : Bidang P2P</t>
  </si>
  <si>
    <r>
      <t xml:space="preserve">Keterangan: </t>
    </r>
    <r>
      <rPr>
        <vertAlign val="superscript"/>
        <sz val="12"/>
        <rFont val="Arial"/>
        <family val="2"/>
      </rPr>
      <t/>
    </r>
  </si>
  <si>
    <t>Jumlah kasus adalah seluruh kasus yang ada di wilayah kerja puskesmas tersebut termasuk kasus yang ditemukan di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</si>
</sst>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_(* #,##0.00_);_(* \(#,##0.00\);_(* &quot;-&quot;??_);_(@_)"/>
    <numFmt numFmtId="166" formatCode="_(* #,##0_);_(* \(#,##0\);_(* &quot;-&quot;??_);_(@_)"/>
    <numFmt numFmtId="167" formatCode="_(* #,##0_);_(* \(#,##0\);_(* &quot;-&quot;_);_(@_)"/>
    <numFmt numFmtId="168" formatCode="#,##0.00\ ;&quot; (&quot;#,##0.00\);&quot; -&quot;#\ ;@\ "/>
    <numFmt numFmtId="169" formatCode="&quot;$&quot;#,##0_);[Red]\(&quot;$&quot;#,##0\)"/>
    <numFmt numFmtId="170" formatCode="&quot;$&quot;#,##0.00_);[Red]\(&quot;$&quot;#,##0.00\)"/>
  </numFmts>
  <fonts count="10" x14ac:knownFonts="1">
    <font>
      <sz val="10"/>
      <name val="Arial"/>
    </font>
    <font>
      <sz val="10"/>
      <name val="Arial"/>
    </font>
    <font>
      <sz val="12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1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7" fillId="0" borderId="0"/>
    <xf numFmtId="0" fontId="7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2">
    <xf numFmtId="0" fontId="0" fillId="0" borderId="0" xfId="0"/>
    <xf numFmtId="0" fontId="2" fillId="0" borderId="0" xfId="0" quotePrefix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3" fontId="2" fillId="0" borderId="26" xfId="1" applyNumberFormat="1" applyFont="1" applyFill="1" applyBorder="1" applyAlignment="1">
      <alignment vertical="center"/>
    </xf>
    <xf numFmtId="166" fontId="2" fillId="0" borderId="26" xfId="1" applyNumberFormat="1" applyFont="1" applyFill="1" applyBorder="1" applyAlignment="1">
      <alignment vertical="center"/>
    </xf>
    <xf numFmtId="166" fontId="2" fillId="0" borderId="27" xfId="1" applyNumberFormat="1" applyFont="1" applyFill="1" applyBorder="1" applyAlignment="1">
      <alignment vertical="center"/>
    </xf>
    <xf numFmtId="37" fontId="2" fillId="0" borderId="27" xfId="2" applyNumberFormat="1" applyFont="1" applyFill="1" applyBorder="1" applyAlignment="1">
      <alignment vertical="center"/>
    </xf>
    <xf numFmtId="2" fontId="2" fillId="0" borderId="27" xfId="2" applyNumberFormat="1" applyFont="1" applyFill="1" applyBorder="1" applyAlignment="1">
      <alignment vertical="center"/>
    </xf>
    <xf numFmtId="2" fontId="2" fillId="0" borderId="28" xfId="2" applyNumberFormat="1" applyFont="1" applyFill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" fontId="2" fillId="0" borderId="30" xfId="1" applyNumberFormat="1" applyFont="1" applyFill="1" applyBorder="1" applyAlignment="1">
      <alignment vertical="center"/>
    </xf>
    <xf numFmtId="166" fontId="2" fillId="0" borderId="30" xfId="1" applyNumberFormat="1" applyFont="1" applyFill="1" applyBorder="1" applyAlignment="1">
      <alignment vertical="center"/>
    </xf>
    <xf numFmtId="166" fontId="2" fillId="0" borderId="31" xfId="1" applyNumberFormat="1" applyFont="1" applyFill="1" applyBorder="1" applyAlignment="1">
      <alignment vertical="center"/>
    </xf>
    <xf numFmtId="37" fontId="2" fillId="0" borderId="30" xfId="2" applyNumberFormat="1" applyFont="1" applyFill="1" applyBorder="1" applyAlignment="1">
      <alignment vertical="center"/>
    </xf>
    <xf numFmtId="2" fontId="2" fillId="0" borderId="30" xfId="2" applyNumberFormat="1" applyFont="1" applyFill="1" applyBorder="1" applyAlignment="1">
      <alignment vertical="center"/>
    </xf>
    <xf numFmtId="2" fontId="2" fillId="0" borderId="32" xfId="2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3" fontId="2" fillId="0" borderId="30" xfId="1" applyNumberFormat="1" applyFont="1" applyFill="1" applyBorder="1" applyAlignment="1">
      <alignment horizontal="center" vertical="center"/>
    </xf>
    <xf numFmtId="3" fontId="2" fillId="0" borderId="33" xfId="1" applyNumberFormat="1" applyFont="1" applyFill="1" applyBorder="1" applyAlignment="1">
      <alignment vertical="center"/>
    </xf>
    <xf numFmtId="166" fontId="2" fillId="0" borderId="33" xfId="1" applyNumberFormat="1" applyFont="1" applyFill="1" applyBorder="1" applyAlignment="1">
      <alignment vertical="center"/>
    </xf>
    <xf numFmtId="3" fontId="2" fillId="0" borderId="34" xfId="1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167" fontId="2" fillId="0" borderId="38" xfId="2" applyFont="1" applyFill="1" applyBorder="1" applyAlignment="1">
      <alignment horizontal="right" vertical="center"/>
    </xf>
    <xf numFmtId="2" fontId="2" fillId="0" borderId="38" xfId="2" applyNumberFormat="1" applyFont="1" applyFill="1" applyBorder="1" applyAlignment="1">
      <alignment horizontal="right" vertical="center"/>
    </xf>
    <xf numFmtId="2" fontId="2" fillId="0" borderId="39" xfId="2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66" fontId="2" fillId="0" borderId="42" xfId="1" applyNumberFormat="1" applyFont="1" applyFill="1" applyBorder="1" applyAlignment="1">
      <alignment vertical="center"/>
    </xf>
    <xf numFmtId="37" fontId="2" fillId="0" borderId="42" xfId="2" applyNumberFormat="1" applyFont="1" applyFill="1" applyBorder="1" applyAlignment="1">
      <alignment vertical="center"/>
    </xf>
    <xf numFmtId="2" fontId="2" fillId="0" borderId="42" xfId="2" applyNumberFormat="1" applyFont="1" applyFill="1" applyBorder="1" applyAlignment="1">
      <alignment vertical="center"/>
    </xf>
    <xf numFmtId="2" fontId="2" fillId="0" borderId="43" xfId="2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166" fontId="2" fillId="0" borderId="47" xfId="1" applyNumberFormat="1" applyFont="1" applyFill="1" applyBorder="1" applyAlignment="1">
      <alignment vertical="center"/>
    </xf>
    <xf numFmtId="37" fontId="2" fillId="0" borderId="47" xfId="2" applyNumberFormat="1" applyFont="1" applyFill="1" applyBorder="1" applyAlignment="1">
      <alignment vertical="center"/>
    </xf>
    <xf numFmtId="2" fontId="2" fillId="0" borderId="47" xfId="2" applyNumberFormat="1" applyFont="1" applyFill="1" applyBorder="1" applyAlignment="1">
      <alignment vertical="center"/>
    </xf>
    <xf numFmtId="2" fontId="2" fillId="0" borderId="48" xfId="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/>
    </xf>
    <xf numFmtId="37" fontId="2" fillId="0" borderId="0" xfId="2" applyNumberFormat="1" applyFont="1" applyFill="1" applyBorder="1" applyAlignment="1">
      <alignment vertical="center"/>
    </xf>
    <xf numFmtId="2" fontId="2" fillId="0" borderId="0" xfId="2" applyNumberFormat="1" applyFont="1" applyFill="1" applyBorder="1" applyAlignment="1">
      <alignment vertical="center"/>
    </xf>
  </cellXfs>
  <cellStyles count="101">
    <cellStyle name="Comma" xfId="1" builtinId="3"/>
    <cellStyle name="Comma [0]" xfId="2" builtinId="6"/>
    <cellStyle name="Comma [0] 2" xfId="3"/>
    <cellStyle name="Comma [0] 2 2" xfId="4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6"/>
    <cellStyle name="Comma 2 3" xfId="27"/>
    <cellStyle name="Comma 2 3 2" xfId="28"/>
    <cellStyle name="Comma 2 3 3" xfId="29"/>
    <cellStyle name="Comma 2 3 4" xfId="30"/>
    <cellStyle name="Comma 2 4" xfId="31"/>
    <cellStyle name="Comma 2 5" xfId="32"/>
    <cellStyle name="Comma 2 6" xfId="33"/>
    <cellStyle name="Comma 2 7" xfId="34"/>
    <cellStyle name="Comma 20" xfId="35"/>
    <cellStyle name="Comma 20 2" xfId="36"/>
    <cellStyle name="Comma 20 3" xfId="37"/>
    <cellStyle name="Comma 21" xfId="38"/>
    <cellStyle name="Comma 21 2" xfId="39"/>
    <cellStyle name="Comma 21 3" xfId="40"/>
    <cellStyle name="Comma 22" xfId="41"/>
    <cellStyle name="Comma 22 2" xfId="42"/>
    <cellStyle name="Comma 22 3" xfId="43"/>
    <cellStyle name="Comma 3" xfId="44"/>
    <cellStyle name="Comma 4" xfId="45"/>
    <cellStyle name="Comma 5" xfId="46"/>
    <cellStyle name="Comma 6" xfId="47"/>
    <cellStyle name="Comma 7" xfId="48"/>
    <cellStyle name="Comma 8" xfId="49"/>
    <cellStyle name="Comma 9" xfId="50"/>
    <cellStyle name="Excel Built-in Comma" xfId="51"/>
    <cellStyle name="Excel Built-in Normal" xfId="52"/>
    <cellStyle name="Millares [0]_Well Timing" xfId="53"/>
    <cellStyle name="Millares_Well Timing" xfId="54"/>
    <cellStyle name="Moneda [0]_Well Timing" xfId="55"/>
    <cellStyle name="Moneda_Well Timing" xfId="56"/>
    <cellStyle name="Normal" xfId="0" builtinId="0"/>
    <cellStyle name="Normal 16 2" xfId="57"/>
    <cellStyle name="Normal 2" xfId="58"/>
    <cellStyle name="Normal 2 2" xfId="59"/>
    <cellStyle name="Normal 2 2 2" xfId="60"/>
    <cellStyle name="Normal 2 2 3" xfId="61"/>
    <cellStyle name="Normal 2 2 4" xfId="62"/>
    <cellStyle name="Normal 2 3" xfId="63"/>
    <cellStyle name="Normal 2 4" xfId="64"/>
    <cellStyle name="Normal 2 5" xfId="65"/>
    <cellStyle name="Normal 21 2" xfId="66"/>
    <cellStyle name="Normal 21 2 2" xfId="67"/>
    <cellStyle name="Normal 21 2 3" xfId="68"/>
    <cellStyle name="Normal 22 2" xfId="69"/>
    <cellStyle name="Normal 22 2 2" xfId="70"/>
    <cellStyle name="Normal 22 2 3" xfId="71"/>
    <cellStyle name="Normal 23 2" xfId="72"/>
    <cellStyle name="Normal 23 2 2" xfId="73"/>
    <cellStyle name="Normal 23 2 3" xfId="74"/>
    <cellStyle name="Normal 24 2" xfId="75"/>
    <cellStyle name="Normal 24 2 2" xfId="76"/>
    <cellStyle name="Normal 24 2 3" xfId="77"/>
    <cellStyle name="Normal 25 2" xfId="78"/>
    <cellStyle name="Normal 25 2 2" xfId="79"/>
    <cellStyle name="Normal 25 2 3" xfId="80"/>
    <cellStyle name="Normal 26 2" xfId="81"/>
    <cellStyle name="Normal 26 2 2" xfId="82"/>
    <cellStyle name="Normal 26 2 3" xfId="83"/>
    <cellStyle name="Normal 28 2" xfId="84"/>
    <cellStyle name="Normal 29 2" xfId="85"/>
    <cellStyle name="Normal 3" xfId="86"/>
    <cellStyle name="Normal 30 2" xfId="87"/>
    <cellStyle name="Normal 31 2" xfId="88"/>
    <cellStyle name="Normal 32 2" xfId="89"/>
    <cellStyle name="Normal 4 2" xfId="90"/>
    <cellStyle name="Normal 4 2 2" xfId="91"/>
    <cellStyle name="Normal 4 2 3" xfId="92"/>
    <cellStyle name="Normal 4 3" xfId="93"/>
    <cellStyle name="Normal 4 4" xfId="94"/>
    <cellStyle name="Normal 5" xfId="95"/>
    <cellStyle name="Normal 5 2" xfId="96"/>
    <cellStyle name="Normal 5 3" xfId="97"/>
    <cellStyle name="Normal 6" xfId="98"/>
    <cellStyle name="Normal 6 2" xfId="99"/>
    <cellStyle name="Normal 6 3" xfId="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Gambaran%20Umum-Profil%20%20Dinkes%20Tahun%202019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/>
      <sheetData sheetId="3"/>
      <sheetData sheetId="4">
        <row r="12">
          <cell r="A12">
            <v>1</v>
          </cell>
          <cell r="B12" t="str">
            <v>Wonotunggal</v>
          </cell>
          <cell r="C12" t="str">
            <v>Wonotunggal</v>
          </cell>
        </row>
        <row r="13">
          <cell r="A13">
            <v>2</v>
          </cell>
          <cell r="B13" t="str">
            <v>Bandar</v>
          </cell>
          <cell r="C13" t="str">
            <v>Bandar I</v>
          </cell>
        </row>
        <row r="14">
          <cell r="C14" t="str">
            <v>Bandar II</v>
          </cell>
        </row>
        <row r="15">
          <cell r="A15">
            <v>3</v>
          </cell>
          <cell r="B15" t="str">
            <v>Blado</v>
          </cell>
          <cell r="C15" t="str">
            <v>Blado I</v>
          </cell>
        </row>
        <row r="16">
          <cell r="C16" t="str">
            <v>Blado II</v>
          </cell>
        </row>
        <row r="17">
          <cell r="A17">
            <v>4</v>
          </cell>
          <cell r="B17" t="str">
            <v>Reban</v>
          </cell>
          <cell r="C17" t="str">
            <v xml:space="preserve">Reban </v>
          </cell>
        </row>
        <row r="18">
          <cell r="A18">
            <v>5</v>
          </cell>
          <cell r="B18" t="str">
            <v>Bawang</v>
          </cell>
          <cell r="C18" t="str">
            <v>Bawang</v>
          </cell>
        </row>
        <row r="19">
          <cell r="A19">
            <v>6</v>
          </cell>
          <cell r="B19" t="str">
            <v>Tersono</v>
          </cell>
          <cell r="C19" t="str">
            <v>Tersono</v>
          </cell>
        </row>
        <row r="20">
          <cell r="A20">
            <v>7</v>
          </cell>
          <cell r="B20" t="str">
            <v>Gringsing</v>
          </cell>
          <cell r="C20" t="str">
            <v>Gringsing I</v>
          </cell>
        </row>
        <row r="21">
          <cell r="C21" t="str">
            <v>Gringsing II</v>
          </cell>
        </row>
        <row r="22">
          <cell r="A22">
            <v>8</v>
          </cell>
          <cell r="B22" t="str">
            <v>Limpung</v>
          </cell>
          <cell r="C22" t="str">
            <v>Limpung</v>
          </cell>
        </row>
        <row r="23">
          <cell r="A23">
            <v>9</v>
          </cell>
          <cell r="B23" t="str">
            <v>Banyuputih</v>
          </cell>
          <cell r="C23" t="str">
            <v>Banyuputih</v>
          </cell>
        </row>
        <row r="24">
          <cell r="A24">
            <v>10</v>
          </cell>
          <cell r="B24" t="str">
            <v>Subah</v>
          </cell>
          <cell r="C24" t="str">
            <v>Subah</v>
          </cell>
        </row>
        <row r="25">
          <cell r="A25">
            <v>11</v>
          </cell>
          <cell r="B25" t="str">
            <v>Pecalungan</v>
          </cell>
          <cell r="C25" t="str">
            <v>Pecalungan</v>
          </cell>
        </row>
        <row r="26">
          <cell r="A26">
            <v>12</v>
          </cell>
          <cell r="B26" t="str">
            <v>Tulis</v>
          </cell>
          <cell r="C26" t="str">
            <v>Tulis</v>
          </cell>
        </row>
        <row r="27">
          <cell r="A27">
            <v>13</v>
          </cell>
          <cell r="B27" t="str">
            <v>Kandeman</v>
          </cell>
          <cell r="C27" t="str">
            <v>Kandeman</v>
          </cell>
        </row>
        <row r="28">
          <cell r="A28">
            <v>14</v>
          </cell>
          <cell r="B28" t="str">
            <v>Batang</v>
          </cell>
          <cell r="C28" t="str">
            <v>Batang I</v>
          </cell>
        </row>
        <row r="29">
          <cell r="C29" t="str">
            <v>Batang II</v>
          </cell>
        </row>
        <row r="30">
          <cell r="C30" t="str">
            <v>Batang III</v>
          </cell>
        </row>
        <row r="31">
          <cell r="C31" t="str">
            <v>Batang IV</v>
          </cell>
        </row>
        <row r="32">
          <cell r="A32">
            <v>15</v>
          </cell>
          <cell r="B32" t="str">
            <v>Warungasem</v>
          </cell>
          <cell r="C32" t="str">
            <v>Warungasem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12">
          <cell r="D12">
            <v>1515</v>
          </cell>
          <cell r="E12">
            <v>1443</v>
          </cell>
        </row>
        <row r="13">
          <cell r="D13">
            <v>1954</v>
          </cell>
          <cell r="E13">
            <v>1902</v>
          </cell>
        </row>
        <row r="14">
          <cell r="D14">
            <v>874</v>
          </cell>
          <cell r="E14">
            <v>772</v>
          </cell>
        </row>
        <row r="15">
          <cell r="D15">
            <v>1211</v>
          </cell>
          <cell r="E15">
            <v>1109</v>
          </cell>
        </row>
        <row r="16">
          <cell r="D16">
            <v>589.41666666666674</v>
          </cell>
          <cell r="E16">
            <v>583</v>
          </cell>
        </row>
        <row r="17">
          <cell r="D17">
            <v>1513</v>
          </cell>
          <cell r="E17">
            <v>1396</v>
          </cell>
        </row>
        <row r="18">
          <cell r="D18">
            <v>2085</v>
          </cell>
          <cell r="E18">
            <v>1944</v>
          </cell>
        </row>
        <row r="19">
          <cell r="D19">
            <v>1402</v>
          </cell>
          <cell r="E19">
            <v>1317</v>
          </cell>
        </row>
        <row r="20">
          <cell r="D20">
            <v>1856</v>
          </cell>
          <cell r="E20">
            <v>1748</v>
          </cell>
        </row>
        <row r="21">
          <cell r="D21">
            <v>577</v>
          </cell>
          <cell r="E21">
            <v>594</v>
          </cell>
        </row>
        <row r="22">
          <cell r="D22">
            <v>1536</v>
          </cell>
          <cell r="E22">
            <v>1457</v>
          </cell>
        </row>
        <row r="23">
          <cell r="D23">
            <v>1317</v>
          </cell>
          <cell r="E23">
            <v>1281</v>
          </cell>
        </row>
        <row r="24">
          <cell r="D24">
            <v>1887</v>
          </cell>
          <cell r="E24">
            <v>1705</v>
          </cell>
        </row>
        <row r="25">
          <cell r="D25">
            <v>1216</v>
          </cell>
          <cell r="E25">
            <v>1154</v>
          </cell>
        </row>
        <row r="26">
          <cell r="D26">
            <v>1591</v>
          </cell>
          <cell r="E26">
            <v>1496</v>
          </cell>
        </row>
        <row r="27">
          <cell r="D27">
            <v>2213</v>
          </cell>
          <cell r="E27">
            <v>2135</v>
          </cell>
        </row>
        <row r="28">
          <cell r="D28">
            <v>1351</v>
          </cell>
          <cell r="E28">
            <v>1290</v>
          </cell>
        </row>
        <row r="29">
          <cell r="D29">
            <v>1371</v>
          </cell>
          <cell r="E29">
            <v>1276</v>
          </cell>
        </row>
        <row r="30">
          <cell r="D30">
            <v>1429</v>
          </cell>
          <cell r="E30">
            <v>1350</v>
          </cell>
        </row>
        <row r="31">
          <cell r="D31">
            <v>1122</v>
          </cell>
          <cell r="E31">
            <v>1093</v>
          </cell>
        </row>
        <row r="32">
          <cell r="D32">
            <v>2663</v>
          </cell>
          <cell r="E32">
            <v>2590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rgb="FF002060"/>
  </sheetPr>
  <dimension ref="A1:T44"/>
  <sheetViews>
    <sheetView tabSelected="1" view="pageBreakPreview" topLeftCell="A2" zoomScale="62" zoomScaleNormal="60" zoomScaleSheetLayoutView="62" workbookViewId="0">
      <pane xSplit="3" ySplit="10" topLeftCell="D12" activePane="bottomRight" state="frozen"/>
      <selection activeCell="A2" sqref="A2"/>
      <selection pane="topRight" activeCell="D2" sqref="D2"/>
      <selection pane="bottomLeft" activeCell="A12" sqref="A12"/>
      <selection pane="bottomRight" activeCell="I35" sqref="I35"/>
    </sheetView>
  </sheetViews>
  <sheetFormatPr defaultRowHeight="15" x14ac:dyDescent="0.2"/>
  <cols>
    <col min="1" max="1" width="5.7109375" style="3" customWidth="1"/>
    <col min="2" max="2" width="24.5703125" style="3" customWidth="1"/>
    <col min="3" max="3" width="24" style="3" customWidth="1"/>
    <col min="4" max="15" width="11.28515625" style="3" customWidth="1"/>
    <col min="16" max="16384" width="9.140625" style="3"/>
  </cols>
  <sheetData>
    <row r="1" spans="1:20" x14ac:dyDescent="0.2">
      <c r="A1" s="1" t="s">
        <v>0</v>
      </c>
      <c r="B1" s="2"/>
    </row>
    <row r="3" spans="1:20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20" x14ac:dyDescent="0.2">
      <c r="B4" s="5"/>
      <c r="G4" s="6" t="str">
        <f>'[1]1'!F5</f>
        <v>KABUPATEN/KOTA</v>
      </c>
      <c r="H4" s="7" t="str">
        <f>'[1]1'!G5</f>
        <v>BATANG</v>
      </c>
      <c r="I4" s="5"/>
      <c r="J4" s="5"/>
      <c r="K4" s="5"/>
      <c r="L4" s="5"/>
      <c r="M4" s="5"/>
      <c r="N4" s="5"/>
      <c r="O4" s="5"/>
    </row>
    <row r="5" spans="1:20" x14ac:dyDescent="0.2">
      <c r="B5" s="5"/>
      <c r="G5" s="6" t="str">
        <f>'[1]1'!F6</f>
        <v xml:space="preserve">TAHUN </v>
      </c>
      <c r="H5" s="7">
        <f>'[1]1'!G6</f>
        <v>2018</v>
      </c>
      <c r="I5" s="5"/>
      <c r="J5" s="5"/>
      <c r="K5" s="5"/>
      <c r="L5" s="8"/>
      <c r="M5" s="5"/>
      <c r="N5" s="5"/>
      <c r="O5" s="5"/>
    </row>
    <row r="6" spans="1:20" ht="15.75" thickBot="1" x14ac:dyDescent="0.25">
      <c r="A6" s="9"/>
      <c r="B6" s="9"/>
      <c r="C6" s="9"/>
      <c r="D6" s="9"/>
      <c r="E6" s="9"/>
      <c r="F6" s="9"/>
      <c r="G6" s="10"/>
      <c r="H6" s="10"/>
      <c r="I6" s="10"/>
      <c r="J6" s="10"/>
      <c r="K6" s="10"/>
      <c r="L6" s="10"/>
      <c r="M6" s="10"/>
      <c r="N6" s="10"/>
      <c r="O6" s="10"/>
    </row>
    <row r="7" spans="1:20" s="2" customFormat="1" ht="15" customHeight="1" x14ac:dyDescent="0.2">
      <c r="A7" s="11" t="s">
        <v>2</v>
      </c>
      <c r="B7" s="12" t="s">
        <v>3</v>
      </c>
      <c r="C7" s="12" t="s">
        <v>4</v>
      </c>
      <c r="D7" s="13" t="s">
        <v>5</v>
      </c>
      <c r="E7" s="14"/>
      <c r="F7" s="15"/>
      <c r="G7" s="16" t="s">
        <v>6</v>
      </c>
      <c r="H7" s="17"/>
      <c r="I7" s="17"/>
      <c r="J7" s="17"/>
      <c r="K7" s="17"/>
      <c r="L7" s="17"/>
      <c r="M7" s="17"/>
      <c r="N7" s="17"/>
      <c r="O7" s="18"/>
    </row>
    <row r="8" spans="1:20" s="2" customFormat="1" ht="17.25" customHeight="1" x14ac:dyDescent="0.2">
      <c r="A8" s="19"/>
      <c r="B8" s="20"/>
      <c r="C8" s="20"/>
      <c r="D8" s="21"/>
      <c r="E8" s="22"/>
      <c r="F8" s="23"/>
      <c r="G8" s="24" t="s">
        <v>7</v>
      </c>
      <c r="H8" s="25"/>
      <c r="I8" s="26"/>
      <c r="J8" s="27" t="s">
        <v>8</v>
      </c>
      <c r="K8" s="28"/>
      <c r="L8" s="28"/>
      <c r="M8" s="28"/>
      <c r="N8" s="28"/>
      <c r="O8" s="29"/>
    </row>
    <row r="9" spans="1:20" s="2" customFormat="1" ht="16.5" customHeight="1" x14ac:dyDescent="0.2">
      <c r="A9" s="19"/>
      <c r="B9" s="20"/>
      <c r="C9" s="20"/>
      <c r="D9" s="30"/>
      <c r="E9" s="31"/>
      <c r="F9" s="32"/>
      <c r="G9" s="30"/>
      <c r="H9" s="31"/>
      <c r="I9" s="32"/>
      <c r="J9" s="33" t="s">
        <v>9</v>
      </c>
      <c r="K9" s="33"/>
      <c r="L9" s="33" t="s">
        <v>10</v>
      </c>
      <c r="M9" s="33"/>
      <c r="N9" s="33" t="s">
        <v>11</v>
      </c>
      <c r="O9" s="34"/>
    </row>
    <row r="10" spans="1:20" x14ac:dyDescent="0.2">
      <c r="A10" s="35"/>
      <c r="B10" s="36"/>
      <c r="C10" s="36"/>
      <c r="D10" s="37" t="s">
        <v>9</v>
      </c>
      <c r="E10" s="37" t="s">
        <v>10</v>
      </c>
      <c r="F10" s="37" t="s">
        <v>12</v>
      </c>
      <c r="G10" s="37" t="s">
        <v>9</v>
      </c>
      <c r="H10" s="37" t="s">
        <v>10</v>
      </c>
      <c r="I10" s="37" t="s">
        <v>12</v>
      </c>
      <c r="J10" s="37" t="s">
        <v>13</v>
      </c>
      <c r="K10" s="38" t="s">
        <v>14</v>
      </c>
      <c r="L10" s="37" t="s">
        <v>13</v>
      </c>
      <c r="M10" s="38" t="s">
        <v>14</v>
      </c>
      <c r="N10" s="37" t="s">
        <v>13</v>
      </c>
      <c r="O10" s="39" t="s">
        <v>14</v>
      </c>
    </row>
    <row r="11" spans="1:20" x14ac:dyDescent="0.2">
      <c r="A11" s="40">
        <v>1</v>
      </c>
      <c r="B11" s="41">
        <v>2</v>
      </c>
      <c r="C11" s="42">
        <v>3</v>
      </c>
      <c r="D11" s="41">
        <v>4</v>
      </c>
      <c r="E11" s="42">
        <v>5</v>
      </c>
      <c r="F11" s="41">
        <v>6</v>
      </c>
      <c r="G11" s="42">
        <v>7</v>
      </c>
      <c r="H11" s="41">
        <v>8</v>
      </c>
      <c r="I11" s="42">
        <v>9</v>
      </c>
      <c r="J11" s="41">
        <v>10</v>
      </c>
      <c r="K11" s="42">
        <v>11</v>
      </c>
      <c r="L11" s="41">
        <v>12</v>
      </c>
      <c r="M11" s="42">
        <v>13</v>
      </c>
      <c r="N11" s="41">
        <v>14</v>
      </c>
      <c r="O11" s="43">
        <v>15</v>
      </c>
    </row>
    <row r="12" spans="1:20" ht="20.100000000000001" customHeight="1" x14ac:dyDescent="0.2">
      <c r="A12" s="44">
        <f>'[1]4'!A12</f>
        <v>1</v>
      </c>
      <c r="B12" s="45" t="str">
        <f>'[1]4'!B12</f>
        <v>Wonotunggal</v>
      </c>
      <c r="C12" s="46" t="str">
        <f>'[1]4'!C12</f>
        <v>Wonotunggal</v>
      </c>
      <c r="D12" s="47">
        <f>'[1]47'!D12</f>
        <v>1515</v>
      </c>
      <c r="E12" s="48">
        <f>'[1]47'!E12</f>
        <v>1443</v>
      </c>
      <c r="F12" s="49">
        <f>SUM(D12:E12)</f>
        <v>2958</v>
      </c>
      <c r="G12" s="47">
        <f>3.61%*D12</f>
        <v>54.691499999999998</v>
      </c>
      <c r="H12" s="47">
        <f>3.61%*E12</f>
        <v>52.092300000000002</v>
      </c>
      <c r="I12" s="48">
        <f>3.61%*F12</f>
        <v>106.7838</v>
      </c>
      <c r="J12" s="50">
        <v>7</v>
      </c>
      <c r="K12" s="51">
        <f>J12/G12*100</f>
        <v>12.799063839901997</v>
      </c>
      <c r="L12" s="50">
        <v>6</v>
      </c>
      <c r="M12" s="51">
        <f>L12/H12*100</f>
        <v>11.518017058183263</v>
      </c>
      <c r="N12" s="50">
        <f t="shared" ref="N12:N31" si="0">J12+L12</f>
        <v>13</v>
      </c>
      <c r="O12" s="52">
        <f>N12/I12*100</f>
        <v>12.17413128208586</v>
      </c>
    </row>
    <row r="13" spans="1:20" ht="20.100000000000001" customHeight="1" x14ac:dyDescent="0.2">
      <c r="A13" s="53">
        <f>'[1]4'!A13</f>
        <v>2</v>
      </c>
      <c r="B13" s="54" t="str">
        <f>'[1]4'!B13</f>
        <v>Bandar</v>
      </c>
      <c r="C13" s="55" t="str">
        <f>'[1]4'!C13</f>
        <v>Bandar I</v>
      </c>
      <c r="D13" s="56">
        <f>'[1]47'!D13</f>
        <v>1954</v>
      </c>
      <c r="E13" s="57">
        <f>'[1]47'!E13</f>
        <v>1902</v>
      </c>
      <c r="F13" s="57">
        <f t="shared" ref="F13:F20" si="1">SUM(D13:E13)</f>
        <v>3856</v>
      </c>
      <c r="G13" s="56">
        <f t="shared" ref="G13:G34" si="2">3.61%*D13</f>
        <v>70.539400000000001</v>
      </c>
      <c r="H13" s="56">
        <v>68</v>
      </c>
      <c r="I13" s="58">
        <f t="shared" ref="I13:I32" si="3">3.61%*F13</f>
        <v>139.20160000000001</v>
      </c>
      <c r="J13" s="59">
        <v>74</v>
      </c>
      <c r="K13" s="60">
        <f>J13/G13*100</f>
        <v>104.90591073924645</v>
      </c>
      <c r="L13" s="59">
        <v>51</v>
      </c>
      <c r="M13" s="60">
        <f>L13/H13*100</f>
        <v>75</v>
      </c>
      <c r="N13" s="59">
        <f t="shared" si="0"/>
        <v>125</v>
      </c>
      <c r="O13" s="61">
        <f t="shared" ref="O13:O32" si="4">N13/I13*100</f>
        <v>89.797818415880272</v>
      </c>
      <c r="S13" s="3">
        <v>53.355800000000002</v>
      </c>
      <c r="T13" s="3">
        <v>51</v>
      </c>
    </row>
    <row r="14" spans="1:20" ht="20.100000000000001" customHeight="1" x14ac:dyDescent="0.2">
      <c r="A14" s="62">
        <f>'[1]4'!A14</f>
        <v>0</v>
      </c>
      <c r="B14" s="63">
        <f>'[1]4'!B14</f>
        <v>0</v>
      </c>
      <c r="C14" s="55" t="str">
        <f>'[1]4'!C14</f>
        <v>Bandar II</v>
      </c>
      <c r="D14" s="56">
        <f>'[1]47'!D14</f>
        <v>874</v>
      </c>
      <c r="E14" s="57">
        <f>'[1]47'!E14</f>
        <v>772</v>
      </c>
      <c r="F14" s="57">
        <f t="shared" si="1"/>
        <v>1646</v>
      </c>
      <c r="G14" s="56">
        <v>31</v>
      </c>
      <c r="H14" s="56">
        <f t="shared" ref="H14:H34" si="5">3.61%*E14</f>
        <v>27.869199999999999</v>
      </c>
      <c r="I14" s="57">
        <f t="shared" si="3"/>
        <v>59.4206</v>
      </c>
      <c r="J14" s="59">
        <v>0</v>
      </c>
      <c r="K14" s="60">
        <f t="shared" ref="K14:K32" si="6">J14/G14*100</f>
        <v>0</v>
      </c>
      <c r="L14" s="59">
        <v>0</v>
      </c>
      <c r="M14" s="60">
        <f t="shared" ref="M14:M32" si="7">L14/H14*100</f>
        <v>0</v>
      </c>
      <c r="N14" s="59">
        <f t="shared" si="0"/>
        <v>0</v>
      </c>
      <c r="O14" s="61">
        <f t="shared" si="4"/>
        <v>0</v>
      </c>
      <c r="S14" s="3">
        <v>72.127799999999993</v>
      </c>
      <c r="T14" s="3">
        <v>69.528599999999997</v>
      </c>
    </row>
    <row r="15" spans="1:20" ht="20.100000000000001" customHeight="1" x14ac:dyDescent="0.2">
      <c r="A15" s="53">
        <f>'[1]4'!A15</f>
        <v>3</v>
      </c>
      <c r="B15" s="54" t="str">
        <f>'[1]4'!B15</f>
        <v>Blado</v>
      </c>
      <c r="C15" s="55" t="str">
        <f>'[1]4'!C15</f>
        <v>Blado I</v>
      </c>
      <c r="D15" s="56">
        <f>'[1]47'!D15</f>
        <v>1211</v>
      </c>
      <c r="E15" s="57">
        <f>'[1]47'!E15</f>
        <v>1109</v>
      </c>
      <c r="F15" s="57">
        <f t="shared" si="1"/>
        <v>2320</v>
      </c>
      <c r="G15" s="56">
        <f t="shared" si="2"/>
        <v>43.717100000000002</v>
      </c>
      <c r="H15" s="56">
        <f t="shared" si="5"/>
        <v>40.0349</v>
      </c>
      <c r="I15" s="57">
        <f t="shared" si="3"/>
        <v>83.751999999999995</v>
      </c>
      <c r="J15" s="59">
        <v>52</v>
      </c>
      <c r="K15" s="60">
        <f t="shared" si="6"/>
        <v>118.94659069334426</v>
      </c>
      <c r="L15" s="59">
        <v>35</v>
      </c>
      <c r="M15" s="60">
        <f t="shared" si="7"/>
        <v>87.423722801855391</v>
      </c>
      <c r="N15" s="59">
        <f t="shared" si="0"/>
        <v>87</v>
      </c>
      <c r="O15" s="61">
        <f t="shared" si="4"/>
        <v>103.87811634349032</v>
      </c>
      <c r="S15" s="3">
        <v>29.782499999999999</v>
      </c>
      <c r="T15" s="3">
        <v>27.688700000000001</v>
      </c>
    </row>
    <row r="16" spans="1:20" ht="20.100000000000001" customHeight="1" x14ac:dyDescent="0.2">
      <c r="A16" s="62">
        <f>'[1]4'!A16</f>
        <v>0</v>
      </c>
      <c r="B16" s="63">
        <f>'[1]4'!B16</f>
        <v>0</v>
      </c>
      <c r="C16" s="55" t="str">
        <f>'[1]4'!C16</f>
        <v>Blado II</v>
      </c>
      <c r="D16" s="56">
        <f>'[1]47'!D16</f>
        <v>589.41666666666674</v>
      </c>
      <c r="E16" s="57">
        <f>'[1]47'!E16</f>
        <v>583</v>
      </c>
      <c r="F16" s="57">
        <f t="shared" si="1"/>
        <v>1172.4166666666667</v>
      </c>
      <c r="G16" s="56">
        <f t="shared" si="2"/>
        <v>21.277941666666671</v>
      </c>
      <c r="H16" s="56">
        <f t="shared" si="5"/>
        <v>21.046299999999999</v>
      </c>
      <c r="I16" s="57">
        <f t="shared" si="3"/>
        <v>42.324241666666673</v>
      </c>
      <c r="J16" s="59">
        <v>0</v>
      </c>
      <c r="K16" s="60">
        <f t="shared" si="6"/>
        <v>0</v>
      </c>
      <c r="L16" s="59">
        <v>0</v>
      </c>
      <c r="M16" s="60">
        <f t="shared" si="7"/>
        <v>0</v>
      </c>
      <c r="N16" s="59">
        <f t="shared" si="0"/>
        <v>0</v>
      </c>
      <c r="O16" s="61">
        <f t="shared" si="4"/>
        <v>0</v>
      </c>
      <c r="S16" s="3">
        <v>44.294699999999999</v>
      </c>
      <c r="T16" s="3">
        <v>39.998800000000003</v>
      </c>
    </row>
    <row r="17" spans="1:20" ht="20.100000000000001" customHeight="1" x14ac:dyDescent="0.2">
      <c r="A17" s="53">
        <f>'[1]4'!A17</f>
        <v>4</v>
      </c>
      <c r="B17" s="54" t="str">
        <f>'[1]4'!B17</f>
        <v>Reban</v>
      </c>
      <c r="C17" s="55" t="str">
        <f>'[1]4'!C17</f>
        <v xml:space="preserve">Reban </v>
      </c>
      <c r="D17" s="56">
        <f>'[1]47'!D17</f>
        <v>1513</v>
      </c>
      <c r="E17" s="57">
        <f>'[1]47'!E17</f>
        <v>1396</v>
      </c>
      <c r="F17" s="57">
        <f t="shared" si="1"/>
        <v>2909</v>
      </c>
      <c r="G17" s="56">
        <f t="shared" si="2"/>
        <v>54.619300000000003</v>
      </c>
      <c r="H17" s="56">
        <f t="shared" si="5"/>
        <v>50.395600000000002</v>
      </c>
      <c r="I17" s="57">
        <f t="shared" si="3"/>
        <v>105.0149</v>
      </c>
      <c r="J17" s="59">
        <v>9</v>
      </c>
      <c r="K17" s="60">
        <f t="shared" si="6"/>
        <v>16.477691951379821</v>
      </c>
      <c r="L17" s="59">
        <v>9</v>
      </c>
      <c r="M17" s="60">
        <f t="shared" si="7"/>
        <v>17.858701950170254</v>
      </c>
      <c r="N17" s="59">
        <f t="shared" si="0"/>
        <v>18</v>
      </c>
      <c r="O17" s="61">
        <f t="shared" si="4"/>
        <v>17.140424834951993</v>
      </c>
      <c r="S17" s="3">
        <v>20.8658</v>
      </c>
      <c r="T17" s="3">
        <v>20.3965</v>
      </c>
    </row>
    <row r="18" spans="1:20" ht="20.100000000000001" customHeight="1" x14ac:dyDescent="0.2">
      <c r="A18" s="53">
        <f>'[1]4'!A18</f>
        <v>5</v>
      </c>
      <c r="B18" s="54" t="str">
        <f>'[1]4'!B18</f>
        <v>Bawang</v>
      </c>
      <c r="C18" s="55" t="str">
        <f>'[1]4'!C18</f>
        <v>Bawang</v>
      </c>
      <c r="D18" s="56">
        <f>'[1]47'!D18</f>
        <v>2085</v>
      </c>
      <c r="E18" s="57">
        <f>'[1]47'!E18</f>
        <v>1944</v>
      </c>
      <c r="F18" s="57">
        <f t="shared" si="1"/>
        <v>4029</v>
      </c>
      <c r="G18" s="56">
        <f t="shared" si="2"/>
        <v>75.268500000000003</v>
      </c>
      <c r="H18" s="56">
        <f t="shared" si="5"/>
        <v>70.178399999999996</v>
      </c>
      <c r="I18" s="57">
        <f t="shared" si="3"/>
        <v>145.4469</v>
      </c>
      <c r="J18" s="59">
        <v>15</v>
      </c>
      <c r="K18" s="60">
        <f t="shared" si="6"/>
        <v>19.928655413619243</v>
      </c>
      <c r="L18" s="59">
        <v>10</v>
      </c>
      <c r="M18" s="60">
        <f t="shared" si="7"/>
        <v>14.249398675375899</v>
      </c>
      <c r="N18" s="59">
        <f t="shared" si="0"/>
        <v>25</v>
      </c>
      <c r="O18" s="61">
        <f t="shared" si="4"/>
        <v>17.188403465457153</v>
      </c>
      <c r="S18" s="3">
        <v>55.377400000000002</v>
      </c>
      <c r="T18" s="3">
        <v>50.503900000000002</v>
      </c>
    </row>
    <row r="19" spans="1:20" ht="20.100000000000001" customHeight="1" x14ac:dyDescent="0.2">
      <c r="A19" s="53">
        <f>'[1]4'!A19</f>
        <v>6</v>
      </c>
      <c r="B19" s="54" t="str">
        <f>'[1]4'!B19</f>
        <v>Tersono</v>
      </c>
      <c r="C19" s="55" t="str">
        <f>'[1]4'!C19</f>
        <v>Tersono</v>
      </c>
      <c r="D19" s="56">
        <f>'[1]47'!D19</f>
        <v>1402</v>
      </c>
      <c r="E19" s="57">
        <f>'[1]47'!E19</f>
        <v>1317</v>
      </c>
      <c r="F19" s="57">
        <f t="shared" si="1"/>
        <v>2719</v>
      </c>
      <c r="G19" s="56">
        <f t="shared" si="2"/>
        <v>50.612200000000001</v>
      </c>
      <c r="H19" s="56">
        <v>47</v>
      </c>
      <c r="I19" s="57">
        <f t="shared" si="3"/>
        <v>98.155900000000003</v>
      </c>
      <c r="J19" s="59">
        <v>6</v>
      </c>
      <c r="K19" s="60">
        <f t="shared" si="6"/>
        <v>11.854849226075928</v>
      </c>
      <c r="L19" s="59">
        <v>1</v>
      </c>
      <c r="M19" s="60">
        <f t="shared" si="7"/>
        <v>2.1276595744680851</v>
      </c>
      <c r="N19" s="59">
        <f t="shared" si="0"/>
        <v>7</v>
      </c>
      <c r="O19" s="61">
        <f t="shared" si="4"/>
        <v>7.1315122167898206</v>
      </c>
      <c r="S19" s="3">
        <v>74.1494</v>
      </c>
      <c r="T19" s="3">
        <v>70.106200000000001</v>
      </c>
    </row>
    <row r="20" spans="1:20" ht="20.100000000000001" customHeight="1" x14ac:dyDescent="0.2">
      <c r="A20" s="53">
        <f>'[1]4'!A20</f>
        <v>7</v>
      </c>
      <c r="B20" s="54" t="str">
        <f>'[1]4'!B20</f>
        <v>Gringsing</v>
      </c>
      <c r="C20" s="55" t="str">
        <f>'[1]4'!C20</f>
        <v>Gringsing I</v>
      </c>
      <c r="D20" s="56">
        <f>'[1]47'!D20</f>
        <v>1856</v>
      </c>
      <c r="E20" s="57">
        <f>'[1]47'!E20</f>
        <v>1748</v>
      </c>
      <c r="F20" s="57">
        <f t="shared" si="1"/>
        <v>3604</v>
      </c>
      <c r="G20" s="56">
        <f t="shared" si="2"/>
        <v>67.001599999999996</v>
      </c>
      <c r="H20" s="56">
        <f t="shared" si="5"/>
        <v>63.102800000000002</v>
      </c>
      <c r="I20" s="57">
        <f t="shared" si="3"/>
        <v>130.1044</v>
      </c>
      <c r="J20" s="59">
        <v>64</v>
      </c>
      <c r="K20" s="60">
        <f t="shared" si="6"/>
        <v>95.52010698251982</v>
      </c>
      <c r="L20" s="59">
        <v>34</v>
      </c>
      <c r="M20" s="60">
        <f t="shared" si="7"/>
        <v>53.880334945517475</v>
      </c>
      <c r="N20" s="59">
        <f t="shared" si="0"/>
        <v>98</v>
      </c>
      <c r="O20" s="61">
        <f t="shared" si="4"/>
        <v>75.324124318624115</v>
      </c>
      <c r="S20" s="3">
        <v>51.298099999999998</v>
      </c>
      <c r="T20" s="3">
        <v>49.637500000000003</v>
      </c>
    </row>
    <row r="21" spans="1:20" ht="20.100000000000001" customHeight="1" x14ac:dyDescent="0.2">
      <c r="A21" s="62">
        <f>'[1]4'!A21</f>
        <v>0</v>
      </c>
      <c r="B21" s="63">
        <f>'[1]4'!B21</f>
        <v>0</v>
      </c>
      <c r="C21" s="55" t="str">
        <f>'[1]4'!C21</f>
        <v>Gringsing II</v>
      </c>
      <c r="D21" s="56">
        <f>'[1]47'!D21</f>
        <v>577</v>
      </c>
      <c r="E21" s="57">
        <f>'[1]47'!E21</f>
        <v>594</v>
      </c>
      <c r="F21" s="57">
        <f t="shared" ref="F21:F31" si="8">SUM(D21:E21)</f>
        <v>1171</v>
      </c>
      <c r="G21" s="56">
        <f t="shared" si="2"/>
        <v>20.829699999999999</v>
      </c>
      <c r="H21" s="56">
        <f t="shared" si="5"/>
        <v>21.4434</v>
      </c>
      <c r="I21" s="57">
        <f t="shared" si="3"/>
        <v>42.273099999999999</v>
      </c>
      <c r="J21" s="59">
        <v>16</v>
      </c>
      <c r="K21" s="60">
        <f t="shared" si="6"/>
        <v>76.813396256307101</v>
      </c>
      <c r="L21" s="59">
        <v>15</v>
      </c>
      <c r="M21" s="60">
        <f t="shared" si="7"/>
        <v>69.951593497299868</v>
      </c>
      <c r="N21" s="59">
        <f t="shared" si="0"/>
        <v>31</v>
      </c>
      <c r="O21" s="61">
        <f t="shared" si="4"/>
        <v>73.332686744052367</v>
      </c>
      <c r="S21" s="3">
        <v>68.048500000000004</v>
      </c>
      <c r="T21" s="3">
        <v>64.5107</v>
      </c>
    </row>
    <row r="22" spans="1:20" ht="20.100000000000001" customHeight="1" x14ac:dyDescent="0.2">
      <c r="A22" s="53">
        <f>'[1]4'!A22</f>
        <v>8</v>
      </c>
      <c r="B22" s="54" t="str">
        <f>'[1]4'!B22</f>
        <v>Limpung</v>
      </c>
      <c r="C22" s="55" t="str">
        <f>'[1]4'!C22</f>
        <v>Limpung</v>
      </c>
      <c r="D22" s="56">
        <f>'[1]47'!D22</f>
        <v>1536</v>
      </c>
      <c r="E22" s="57">
        <f>'[1]47'!E22</f>
        <v>1457</v>
      </c>
      <c r="F22" s="57">
        <f t="shared" si="8"/>
        <v>2993</v>
      </c>
      <c r="G22" s="56">
        <f t="shared" si="2"/>
        <v>55.449600000000004</v>
      </c>
      <c r="H22" s="56">
        <f t="shared" si="5"/>
        <v>52.597700000000003</v>
      </c>
      <c r="I22" s="57">
        <f t="shared" si="3"/>
        <v>108.04730000000001</v>
      </c>
      <c r="J22" s="59">
        <v>17</v>
      </c>
      <c r="K22" s="60">
        <f t="shared" si="6"/>
        <v>30.658471837488456</v>
      </c>
      <c r="L22" s="59">
        <v>23</v>
      </c>
      <c r="M22" s="60">
        <f t="shared" si="7"/>
        <v>43.728147808744488</v>
      </c>
      <c r="N22" s="59">
        <f t="shared" si="0"/>
        <v>40</v>
      </c>
      <c r="O22" s="61">
        <f t="shared" si="4"/>
        <v>37.020823287578679</v>
      </c>
      <c r="S22" s="3">
        <v>20.6492</v>
      </c>
      <c r="T22" s="3">
        <v>22.0932</v>
      </c>
    </row>
    <row r="23" spans="1:20" ht="20.100000000000001" customHeight="1" x14ac:dyDescent="0.2">
      <c r="A23" s="53">
        <f>'[1]4'!A23</f>
        <v>9</v>
      </c>
      <c r="B23" s="54" t="str">
        <f>'[1]4'!B23</f>
        <v>Banyuputih</v>
      </c>
      <c r="C23" s="55" t="str">
        <f>'[1]4'!C23</f>
        <v>Banyuputih</v>
      </c>
      <c r="D23" s="56">
        <f>'[1]47'!D23</f>
        <v>1317</v>
      </c>
      <c r="E23" s="57">
        <f>'[1]47'!E23</f>
        <v>1281</v>
      </c>
      <c r="F23" s="57">
        <f t="shared" si="8"/>
        <v>2598</v>
      </c>
      <c r="G23" s="56">
        <f t="shared" si="2"/>
        <v>47.543700000000001</v>
      </c>
      <c r="H23" s="56">
        <f t="shared" si="5"/>
        <v>46.244100000000003</v>
      </c>
      <c r="I23" s="57">
        <f t="shared" si="3"/>
        <v>93.787800000000004</v>
      </c>
      <c r="J23" s="59">
        <v>56</v>
      </c>
      <c r="K23" s="60">
        <f t="shared" si="6"/>
        <v>117.78637337859695</v>
      </c>
      <c r="L23" s="59">
        <v>57</v>
      </c>
      <c r="M23" s="60">
        <f t="shared" si="7"/>
        <v>123.25896708985577</v>
      </c>
      <c r="N23" s="59">
        <f t="shared" si="0"/>
        <v>113</v>
      </c>
      <c r="O23" s="61">
        <f t="shared" si="4"/>
        <v>120.48475388056868</v>
      </c>
      <c r="S23" s="3">
        <v>57.037999999999997</v>
      </c>
      <c r="T23" s="3">
        <v>53.5002</v>
      </c>
    </row>
    <row r="24" spans="1:20" ht="20.100000000000001" customHeight="1" x14ac:dyDescent="0.2">
      <c r="A24" s="53">
        <f>'[1]4'!A24</f>
        <v>10</v>
      </c>
      <c r="B24" s="54" t="str">
        <f>'[1]4'!B24</f>
        <v>Subah</v>
      </c>
      <c r="C24" s="55" t="str">
        <f>'[1]4'!C24</f>
        <v>Subah</v>
      </c>
      <c r="D24" s="56">
        <f>'[1]47'!D24</f>
        <v>1887</v>
      </c>
      <c r="E24" s="57">
        <f>'[1]47'!E24</f>
        <v>1705</v>
      </c>
      <c r="F24" s="57">
        <f t="shared" si="8"/>
        <v>3592</v>
      </c>
      <c r="G24" s="56">
        <f t="shared" si="2"/>
        <v>68.120699999999999</v>
      </c>
      <c r="H24" s="56">
        <f t="shared" si="5"/>
        <v>61.5505</v>
      </c>
      <c r="I24" s="57">
        <f t="shared" si="3"/>
        <v>129.6712</v>
      </c>
      <c r="J24" s="59">
        <v>21</v>
      </c>
      <c r="K24" s="60">
        <f t="shared" si="6"/>
        <v>30.827633891019911</v>
      </c>
      <c r="L24" s="59">
        <v>22</v>
      </c>
      <c r="M24" s="60">
        <f t="shared" si="7"/>
        <v>35.743007774104193</v>
      </c>
      <c r="N24" s="59">
        <f t="shared" si="0"/>
        <v>43</v>
      </c>
      <c r="O24" s="61">
        <f t="shared" si="4"/>
        <v>33.16079437839705</v>
      </c>
      <c r="S24" s="3">
        <v>46.027500000000003</v>
      </c>
      <c r="T24" s="3">
        <v>45.955300000000001</v>
      </c>
    </row>
    <row r="25" spans="1:20" ht="20.100000000000001" customHeight="1" x14ac:dyDescent="0.2">
      <c r="A25" s="53">
        <f>'[1]4'!A25</f>
        <v>11</v>
      </c>
      <c r="B25" s="54" t="str">
        <f>'[1]4'!B25</f>
        <v>Pecalungan</v>
      </c>
      <c r="C25" s="55" t="str">
        <f>'[1]4'!C25</f>
        <v>Pecalungan</v>
      </c>
      <c r="D25" s="56">
        <f>'[1]47'!D25</f>
        <v>1216</v>
      </c>
      <c r="E25" s="57">
        <f>'[1]47'!E25</f>
        <v>1154</v>
      </c>
      <c r="F25" s="57">
        <f t="shared" si="8"/>
        <v>2370</v>
      </c>
      <c r="G25" s="56">
        <f t="shared" si="2"/>
        <v>43.897599999999997</v>
      </c>
      <c r="H25" s="56">
        <f t="shared" si="5"/>
        <v>41.659399999999998</v>
      </c>
      <c r="I25" s="57">
        <f t="shared" si="3"/>
        <v>85.557000000000002</v>
      </c>
      <c r="J25" s="59">
        <v>6</v>
      </c>
      <c r="K25" s="60">
        <f t="shared" si="6"/>
        <v>13.668173203090831</v>
      </c>
      <c r="L25" s="59">
        <v>9</v>
      </c>
      <c r="M25" s="60">
        <f t="shared" si="7"/>
        <v>21.603767697086372</v>
      </c>
      <c r="N25" s="59">
        <f t="shared" si="0"/>
        <v>15</v>
      </c>
      <c r="O25" s="61">
        <f t="shared" si="4"/>
        <v>17.532171534766299</v>
      </c>
      <c r="S25" s="3">
        <v>67.073800000000006</v>
      </c>
      <c r="T25" s="3">
        <v>62.019800000000004</v>
      </c>
    </row>
    <row r="26" spans="1:20" ht="20.100000000000001" customHeight="1" x14ac:dyDescent="0.2">
      <c r="A26" s="53">
        <f>'[1]4'!A26</f>
        <v>12</v>
      </c>
      <c r="B26" s="54" t="str">
        <f>'[1]4'!B26</f>
        <v>Tulis</v>
      </c>
      <c r="C26" s="55" t="str">
        <f>'[1]4'!C26</f>
        <v>Tulis</v>
      </c>
      <c r="D26" s="56">
        <f>'[1]47'!D26</f>
        <v>1591</v>
      </c>
      <c r="E26" s="57">
        <f>'[1]47'!E26</f>
        <v>1496</v>
      </c>
      <c r="F26" s="57">
        <f t="shared" si="8"/>
        <v>3087</v>
      </c>
      <c r="G26" s="56">
        <f t="shared" si="2"/>
        <v>57.435099999999998</v>
      </c>
      <c r="H26" s="56">
        <f t="shared" si="5"/>
        <v>54.005600000000001</v>
      </c>
      <c r="I26" s="57">
        <f t="shared" si="3"/>
        <v>111.44070000000001</v>
      </c>
      <c r="J26" s="59">
        <v>24</v>
      </c>
      <c r="K26" s="60">
        <f t="shared" si="6"/>
        <v>41.786294443641609</v>
      </c>
      <c r="L26" s="59">
        <v>6</v>
      </c>
      <c r="M26" s="60">
        <f t="shared" si="7"/>
        <v>11.109958967218214</v>
      </c>
      <c r="N26" s="59">
        <f t="shared" si="0"/>
        <v>30</v>
      </c>
      <c r="O26" s="61">
        <f t="shared" si="4"/>
        <v>26.92014676864018</v>
      </c>
      <c r="S26" s="3">
        <v>44.764000000000003</v>
      </c>
      <c r="T26" s="3">
        <v>41.478900000000003</v>
      </c>
    </row>
    <row r="27" spans="1:20" ht="19.5" customHeight="1" x14ac:dyDescent="0.2">
      <c r="A27" s="53">
        <f>'[1]4'!A27</f>
        <v>13</v>
      </c>
      <c r="B27" s="54" t="str">
        <f>'[1]4'!B27</f>
        <v>Kandeman</v>
      </c>
      <c r="C27" s="55" t="str">
        <f>'[1]4'!C27</f>
        <v>Kandeman</v>
      </c>
      <c r="D27" s="56">
        <f>'[1]47'!D27</f>
        <v>2213</v>
      </c>
      <c r="E27" s="57">
        <f>'[1]47'!E27</f>
        <v>2135</v>
      </c>
      <c r="F27" s="57">
        <f t="shared" si="8"/>
        <v>4348</v>
      </c>
      <c r="G27" s="56">
        <f t="shared" si="2"/>
        <v>79.889300000000006</v>
      </c>
      <c r="H27" s="56">
        <f t="shared" si="5"/>
        <v>77.073499999999996</v>
      </c>
      <c r="I27" s="57">
        <f t="shared" si="3"/>
        <v>156.96279999999999</v>
      </c>
      <c r="J27" s="59">
        <v>15</v>
      </c>
      <c r="K27" s="60">
        <f t="shared" si="6"/>
        <v>18.775981264074161</v>
      </c>
      <c r="L27" s="59">
        <v>11</v>
      </c>
      <c r="M27" s="60">
        <f t="shared" si="7"/>
        <v>14.272090926193828</v>
      </c>
      <c r="N27" s="59">
        <f t="shared" si="0"/>
        <v>26</v>
      </c>
      <c r="O27" s="61">
        <f t="shared" si="4"/>
        <v>16.564434375533569</v>
      </c>
      <c r="S27" s="3">
        <v>57.435099999999998</v>
      </c>
      <c r="T27" s="3">
        <v>54.15</v>
      </c>
    </row>
    <row r="28" spans="1:20" ht="20.100000000000001" customHeight="1" x14ac:dyDescent="0.2">
      <c r="A28" s="53">
        <f>'[1]4'!A28</f>
        <v>14</v>
      </c>
      <c r="B28" s="54" t="str">
        <f>'[1]4'!B28</f>
        <v>Batang</v>
      </c>
      <c r="C28" s="55" t="str">
        <f>'[1]4'!C28</f>
        <v>Batang I</v>
      </c>
      <c r="D28" s="56">
        <f>'[1]47'!D28</f>
        <v>1351</v>
      </c>
      <c r="E28" s="57">
        <f>'[1]47'!E28</f>
        <v>1290</v>
      </c>
      <c r="F28" s="57">
        <f t="shared" si="8"/>
        <v>2641</v>
      </c>
      <c r="G28" s="56">
        <v>48</v>
      </c>
      <c r="H28" s="56">
        <f t="shared" si="5"/>
        <v>46.569000000000003</v>
      </c>
      <c r="I28" s="57">
        <f t="shared" si="3"/>
        <v>95.340100000000007</v>
      </c>
      <c r="J28" s="59">
        <v>0</v>
      </c>
      <c r="K28" s="60">
        <f t="shared" si="6"/>
        <v>0</v>
      </c>
      <c r="L28" s="59">
        <v>0</v>
      </c>
      <c r="M28" s="60">
        <f t="shared" si="7"/>
        <v>0</v>
      </c>
      <c r="N28" s="59">
        <f t="shared" si="0"/>
        <v>0</v>
      </c>
      <c r="O28" s="61">
        <f t="shared" si="4"/>
        <v>0</v>
      </c>
      <c r="S28" s="3">
        <v>79.817099999999996</v>
      </c>
      <c r="T28" s="3">
        <v>73.246899999999997</v>
      </c>
    </row>
    <row r="29" spans="1:20" ht="20.100000000000001" customHeight="1" x14ac:dyDescent="0.2">
      <c r="A29" s="62">
        <f>'[1]4'!A29</f>
        <v>0</v>
      </c>
      <c r="B29" s="63">
        <f>'[1]4'!B29</f>
        <v>0</v>
      </c>
      <c r="C29" s="55" t="str">
        <f>'[1]4'!C29</f>
        <v>Batang II</v>
      </c>
      <c r="D29" s="56">
        <f>'[1]47'!D29</f>
        <v>1371</v>
      </c>
      <c r="E29" s="57">
        <f>'[1]47'!E29</f>
        <v>1276</v>
      </c>
      <c r="F29" s="57">
        <f t="shared" si="8"/>
        <v>2647</v>
      </c>
      <c r="G29" s="56">
        <f t="shared" si="2"/>
        <v>49.493099999999998</v>
      </c>
      <c r="H29" s="56">
        <v>47</v>
      </c>
      <c r="I29" s="57">
        <f t="shared" si="3"/>
        <v>95.556700000000006</v>
      </c>
      <c r="J29" s="59">
        <v>43</v>
      </c>
      <c r="K29" s="60">
        <f t="shared" si="6"/>
        <v>86.880797525311621</v>
      </c>
      <c r="L29" s="59">
        <v>63</v>
      </c>
      <c r="M29" s="60">
        <f t="shared" si="7"/>
        <v>134.04255319148936</v>
      </c>
      <c r="N29" s="59">
        <f t="shared" si="0"/>
        <v>106</v>
      </c>
      <c r="O29" s="61">
        <f t="shared" si="4"/>
        <v>110.92890399103359</v>
      </c>
      <c r="S29" s="3">
        <v>48.590600000000002</v>
      </c>
      <c r="T29" s="3">
        <v>47.652000000000001</v>
      </c>
    </row>
    <row r="30" spans="1:20" ht="20.100000000000001" customHeight="1" x14ac:dyDescent="0.2">
      <c r="A30" s="62">
        <f>'[1]4'!A30</f>
        <v>0</v>
      </c>
      <c r="B30" s="63">
        <f>'[1]4'!B30</f>
        <v>0</v>
      </c>
      <c r="C30" s="55" t="str">
        <f>'[1]4'!C30</f>
        <v>Batang III</v>
      </c>
      <c r="D30" s="56">
        <f>'[1]47'!D30</f>
        <v>1429</v>
      </c>
      <c r="E30" s="57">
        <f>'[1]47'!E30</f>
        <v>1350</v>
      </c>
      <c r="F30" s="57">
        <f t="shared" si="8"/>
        <v>2779</v>
      </c>
      <c r="G30" s="56">
        <v>51</v>
      </c>
      <c r="H30" s="56">
        <f t="shared" si="5"/>
        <v>48.734999999999999</v>
      </c>
      <c r="I30" s="57">
        <f t="shared" si="3"/>
        <v>100.3219</v>
      </c>
      <c r="J30" s="59">
        <v>3</v>
      </c>
      <c r="K30" s="60">
        <f t="shared" si="6"/>
        <v>5.8823529411764701</v>
      </c>
      <c r="L30" s="59">
        <v>3</v>
      </c>
      <c r="M30" s="60">
        <f t="shared" si="7"/>
        <v>6.1557402277623883</v>
      </c>
      <c r="N30" s="59">
        <f t="shared" si="0"/>
        <v>6</v>
      </c>
      <c r="O30" s="61">
        <f t="shared" si="4"/>
        <v>5.9807479722772392</v>
      </c>
      <c r="S30" s="3">
        <v>48.3018</v>
      </c>
      <c r="T30" s="3">
        <v>45.2333</v>
      </c>
    </row>
    <row r="31" spans="1:20" ht="20.100000000000001" customHeight="1" x14ac:dyDescent="0.2">
      <c r="A31" s="62">
        <f>'[1]4'!A31</f>
        <v>0</v>
      </c>
      <c r="B31" s="63">
        <f>'[1]4'!B31</f>
        <v>0</v>
      </c>
      <c r="C31" s="55" t="str">
        <f>'[1]4'!C31</f>
        <v>Batang IV</v>
      </c>
      <c r="D31" s="56">
        <f>'[1]47'!D31</f>
        <v>1122</v>
      </c>
      <c r="E31" s="57">
        <f>'[1]47'!E31</f>
        <v>1093</v>
      </c>
      <c r="F31" s="57">
        <f t="shared" si="8"/>
        <v>2215</v>
      </c>
      <c r="G31" s="56">
        <f t="shared" si="2"/>
        <v>40.504199999999997</v>
      </c>
      <c r="H31" s="56">
        <f t="shared" si="5"/>
        <v>39.457300000000004</v>
      </c>
      <c r="I31" s="57">
        <f t="shared" si="3"/>
        <v>79.961500000000001</v>
      </c>
      <c r="J31" s="59">
        <v>0</v>
      </c>
      <c r="K31" s="60">
        <f t="shared" si="6"/>
        <v>0</v>
      </c>
      <c r="L31" s="59">
        <v>0</v>
      </c>
      <c r="M31" s="60">
        <f t="shared" si="7"/>
        <v>0</v>
      </c>
      <c r="N31" s="59">
        <f t="shared" si="0"/>
        <v>0</v>
      </c>
      <c r="O31" s="61">
        <f t="shared" si="4"/>
        <v>0</v>
      </c>
      <c r="S31" s="3">
        <v>48.229599999999998</v>
      </c>
      <c r="T31" s="3">
        <v>46.677300000000002</v>
      </c>
    </row>
    <row r="32" spans="1:20" ht="20.100000000000001" customHeight="1" x14ac:dyDescent="0.2">
      <c r="A32" s="53">
        <f>'[1]4'!A32</f>
        <v>15</v>
      </c>
      <c r="B32" s="54" t="str">
        <f>'[1]4'!B32</f>
        <v>Warungasem</v>
      </c>
      <c r="C32" s="55" t="str">
        <f>'[1]4'!C32</f>
        <v>Warungasem</v>
      </c>
      <c r="D32" s="56">
        <f>'[1]47'!D32</f>
        <v>2663</v>
      </c>
      <c r="E32" s="57">
        <f>'[1]47'!E32</f>
        <v>2590</v>
      </c>
      <c r="F32" s="57">
        <f>SUM(D32:E32)</f>
        <v>5253</v>
      </c>
      <c r="G32" s="56">
        <f t="shared" si="2"/>
        <v>96.134299999999996</v>
      </c>
      <c r="H32" s="56">
        <v>94</v>
      </c>
      <c r="I32" s="57">
        <f t="shared" si="3"/>
        <v>189.63329999999999</v>
      </c>
      <c r="J32" s="59">
        <v>70</v>
      </c>
      <c r="K32" s="60">
        <f t="shared" si="6"/>
        <v>72.814801792908469</v>
      </c>
      <c r="L32" s="59">
        <v>78</v>
      </c>
      <c r="M32" s="60">
        <f t="shared" si="7"/>
        <v>82.978723404255319</v>
      </c>
      <c r="N32" s="59">
        <f>J32+L32</f>
        <v>148</v>
      </c>
      <c r="O32" s="61">
        <f t="shared" si="4"/>
        <v>78.045364395388361</v>
      </c>
      <c r="S32" s="3">
        <v>41.081800000000001</v>
      </c>
      <c r="T32" s="3">
        <v>39.385100000000001</v>
      </c>
    </row>
    <row r="33" spans="1:20" ht="20.100000000000001" customHeight="1" x14ac:dyDescent="0.2">
      <c r="A33" s="53"/>
      <c r="B33" s="54"/>
      <c r="C33" s="55" t="s">
        <v>15</v>
      </c>
      <c r="D33" s="56">
        <v>0</v>
      </c>
      <c r="E33" s="57">
        <v>0</v>
      </c>
      <c r="F33" s="64" t="s">
        <v>16</v>
      </c>
      <c r="G33" s="56">
        <f t="shared" si="2"/>
        <v>0</v>
      </c>
      <c r="H33" s="56">
        <f t="shared" si="5"/>
        <v>0</v>
      </c>
      <c r="I33" s="64" t="s">
        <v>16</v>
      </c>
      <c r="J33" s="64"/>
      <c r="K33" s="64" t="s">
        <v>16</v>
      </c>
      <c r="L33" s="64"/>
      <c r="M33" s="64" t="s">
        <v>16</v>
      </c>
      <c r="N33" s="64" t="s">
        <v>16</v>
      </c>
      <c r="O33" s="64" t="s">
        <v>16</v>
      </c>
      <c r="S33" s="3">
        <v>73.391300000000001</v>
      </c>
      <c r="T33" s="3">
        <v>70.431100000000001</v>
      </c>
    </row>
    <row r="34" spans="1:20" ht="20.100000000000001" customHeight="1" thickBot="1" x14ac:dyDescent="0.25">
      <c r="A34" s="44"/>
      <c r="B34" s="45"/>
      <c r="C34" s="46" t="s">
        <v>17</v>
      </c>
      <c r="D34" s="65">
        <v>0</v>
      </c>
      <c r="E34" s="66">
        <v>0</v>
      </c>
      <c r="F34" s="67" t="s">
        <v>16</v>
      </c>
      <c r="G34" s="65">
        <f t="shared" si="2"/>
        <v>0</v>
      </c>
      <c r="H34" s="65">
        <f t="shared" si="5"/>
        <v>0</v>
      </c>
      <c r="I34" s="67" t="s">
        <v>16</v>
      </c>
      <c r="J34" s="67"/>
      <c r="K34" s="67" t="s">
        <v>16</v>
      </c>
      <c r="L34" s="67"/>
      <c r="M34" s="67" t="s">
        <v>16</v>
      </c>
      <c r="N34" s="67" t="s">
        <v>16</v>
      </c>
      <c r="O34" s="67" t="s">
        <v>16</v>
      </c>
      <c r="R34" s="3" t="s">
        <v>18</v>
      </c>
    </row>
    <row r="35" spans="1:20" ht="20.100000000000001" customHeight="1" thickBot="1" x14ac:dyDescent="0.25">
      <c r="A35" s="68" t="s">
        <v>19</v>
      </c>
      <c r="B35" s="69"/>
      <c r="C35" s="70"/>
      <c r="D35" s="71">
        <f>SUM(D12:D34)</f>
        <v>31272.416666666668</v>
      </c>
      <c r="E35" s="71">
        <f t="shared" ref="E35:N35" si="9">SUM(E12:E34)</f>
        <v>29635</v>
      </c>
      <c r="F35" s="71">
        <f t="shared" si="9"/>
        <v>60907.416666666664</v>
      </c>
      <c r="G35" s="71">
        <f t="shared" si="9"/>
        <v>1127.0248416666668</v>
      </c>
      <c r="H35" s="71">
        <f t="shared" si="9"/>
        <v>1070.0549999999998</v>
      </c>
      <c r="I35" s="71">
        <f t="shared" si="9"/>
        <v>2198.7577416666668</v>
      </c>
      <c r="J35" s="71">
        <f t="shared" si="9"/>
        <v>498</v>
      </c>
      <c r="K35" s="72">
        <f>J35/G35*100</f>
        <v>44.187136040723615</v>
      </c>
      <c r="L35" s="71">
        <f t="shared" si="9"/>
        <v>433</v>
      </c>
      <c r="M35" s="72">
        <f>L35/H35*100</f>
        <v>40.465209732210035</v>
      </c>
      <c r="N35" s="71">
        <f t="shared" si="9"/>
        <v>931</v>
      </c>
      <c r="O35" s="73">
        <f>N35/I35*100</f>
        <v>42.342090825081002</v>
      </c>
    </row>
    <row r="36" spans="1:20" ht="20.100000000000001" customHeight="1" thickBot="1" x14ac:dyDescent="0.25">
      <c r="A36" s="74" t="s">
        <v>20</v>
      </c>
      <c r="B36" s="75"/>
      <c r="C36" s="76"/>
      <c r="D36" s="77">
        <v>30518</v>
      </c>
      <c r="E36" s="77">
        <v>28937</v>
      </c>
      <c r="F36" s="77">
        <v>59455</v>
      </c>
      <c r="G36" s="77">
        <v>1102.9629</v>
      </c>
      <c r="H36" s="77">
        <v>1044.4221999999997</v>
      </c>
      <c r="I36" s="77">
        <v>2146.3254999999999</v>
      </c>
      <c r="J36" s="78">
        <v>462</v>
      </c>
      <c r="K36" s="79">
        <v>41.887174990201395</v>
      </c>
      <c r="L36" s="78">
        <v>404</v>
      </c>
      <c r="M36" s="79">
        <v>38.681674901203756</v>
      </c>
      <c r="N36" s="78">
        <v>866</v>
      </c>
      <c r="O36" s="80">
        <v>40.348027361180769</v>
      </c>
      <c r="P36" s="2"/>
    </row>
    <row r="37" spans="1:20" ht="20.100000000000001" customHeight="1" thickBot="1" x14ac:dyDescent="0.25">
      <c r="A37" s="81" t="s">
        <v>21</v>
      </c>
      <c r="B37" s="82"/>
      <c r="C37" s="83"/>
      <c r="D37" s="84">
        <v>30248.583333333336</v>
      </c>
      <c r="E37" s="84">
        <v>28989.833333333332</v>
      </c>
      <c r="F37" s="84">
        <v>59238.416666666679</v>
      </c>
      <c r="G37" s="84">
        <v>1091</v>
      </c>
      <c r="H37" s="84">
        <v>1048</v>
      </c>
      <c r="I37" s="84">
        <v>2138.5068416666663</v>
      </c>
      <c r="J37" s="85">
        <v>587</v>
      </c>
      <c r="K37" s="86">
        <v>53.803849679193405</v>
      </c>
      <c r="L37" s="85">
        <v>516</v>
      </c>
      <c r="M37" s="86">
        <v>49.236641221374043</v>
      </c>
      <c r="N37" s="85">
        <v>1103</v>
      </c>
      <c r="O37" s="87">
        <v>51.578044012258864</v>
      </c>
      <c r="P37" s="2"/>
    </row>
    <row r="38" spans="1:20" ht="20.100000000000001" customHeight="1" thickBot="1" x14ac:dyDescent="0.25">
      <c r="A38" s="81" t="s">
        <v>22</v>
      </c>
      <c r="B38" s="82"/>
      <c r="C38" s="83"/>
      <c r="D38" s="84">
        <v>29404</v>
      </c>
      <c r="E38" s="84">
        <v>28329</v>
      </c>
      <c r="F38" s="84">
        <v>57733</v>
      </c>
      <c r="G38" s="84">
        <v>2940.4</v>
      </c>
      <c r="H38" s="84">
        <v>2832.9</v>
      </c>
      <c r="I38" s="84">
        <v>5773.3000000000011</v>
      </c>
      <c r="J38" s="85">
        <v>308</v>
      </c>
      <c r="K38" s="86">
        <v>10.474765338049245</v>
      </c>
      <c r="L38" s="85">
        <v>269</v>
      </c>
      <c r="M38" s="86">
        <v>9.4955699106922218</v>
      </c>
      <c r="N38" s="85">
        <v>577</v>
      </c>
      <c r="O38" s="87">
        <v>9.9942840316629997</v>
      </c>
      <c r="P38" s="2"/>
    </row>
    <row r="39" spans="1:20" ht="20.100000000000001" customHeight="1" thickBot="1" x14ac:dyDescent="0.25">
      <c r="A39" s="81" t="s">
        <v>23</v>
      </c>
      <c r="B39" s="82"/>
      <c r="C39" s="83"/>
      <c r="D39" s="84">
        <v>35905</v>
      </c>
      <c r="E39" s="84">
        <v>35935</v>
      </c>
      <c r="F39" s="84">
        <v>71840</v>
      </c>
      <c r="G39" s="84">
        <v>3590.5000000000005</v>
      </c>
      <c r="H39" s="84">
        <v>3593.5000000000009</v>
      </c>
      <c r="I39" s="84">
        <v>7183.9999999999982</v>
      </c>
      <c r="J39" s="85">
        <v>225</v>
      </c>
      <c r="K39" s="86">
        <v>6.2665366940537526</v>
      </c>
      <c r="L39" s="85">
        <v>226</v>
      </c>
      <c r="M39" s="86">
        <v>6.2891331570891866</v>
      </c>
      <c r="N39" s="85">
        <v>451</v>
      </c>
      <c r="O39" s="87">
        <v>6.2778396436525634</v>
      </c>
      <c r="P39" s="2"/>
    </row>
    <row r="40" spans="1:20" ht="20.100000000000001" customHeight="1" thickBot="1" x14ac:dyDescent="0.25">
      <c r="A40" s="81" t="s">
        <v>24</v>
      </c>
      <c r="B40" s="82"/>
      <c r="C40" s="83"/>
      <c r="D40" s="84">
        <v>29497</v>
      </c>
      <c r="E40" s="84">
        <v>28638</v>
      </c>
      <c r="F40" s="84">
        <v>58135</v>
      </c>
      <c r="G40" s="84">
        <v>2949</v>
      </c>
      <c r="H40" s="84">
        <v>2865</v>
      </c>
      <c r="I40" s="84">
        <v>5814</v>
      </c>
      <c r="J40" s="85">
        <v>389</v>
      </c>
      <c r="K40" s="86">
        <v>13.190912173618175</v>
      </c>
      <c r="L40" s="85">
        <v>459</v>
      </c>
      <c r="M40" s="86">
        <v>16.020942408376964</v>
      </c>
      <c r="N40" s="85">
        <v>848</v>
      </c>
      <c r="O40" s="87">
        <v>14.585483316133471</v>
      </c>
      <c r="P40" s="2"/>
    </row>
    <row r="41" spans="1:20" ht="14.25" customHeight="1" x14ac:dyDescent="0.2">
      <c r="A41" s="88"/>
      <c r="B41" s="88"/>
      <c r="C41" s="88"/>
      <c r="D41" s="89"/>
      <c r="E41" s="89"/>
      <c r="F41" s="89"/>
      <c r="G41" s="89"/>
      <c r="H41" s="89"/>
      <c r="I41" s="89"/>
      <c r="J41" s="90"/>
      <c r="K41" s="91"/>
      <c r="L41" s="90"/>
      <c r="M41" s="91"/>
      <c r="N41" s="90"/>
      <c r="O41" s="91"/>
      <c r="P41" s="2"/>
    </row>
    <row r="42" spans="1:20" x14ac:dyDescent="0.2">
      <c r="A42" s="3" t="s">
        <v>25</v>
      </c>
      <c r="B42" s="5"/>
      <c r="C42" s="5"/>
      <c r="D42" s="5"/>
      <c r="E42" s="5"/>
      <c r="F42" s="5"/>
    </row>
    <row r="43" spans="1:20" ht="18" x14ac:dyDescent="0.2">
      <c r="A43" s="3" t="s">
        <v>26</v>
      </c>
    </row>
    <row r="44" spans="1:20" x14ac:dyDescent="0.2">
      <c r="B44" s="3" t="s">
        <v>27</v>
      </c>
    </row>
  </sheetData>
  <mergeCells count="10">
    <mergeCell ref="A7:A10"/>
    <mergeCell ref="B7:B10"/>
    <mergeCell ref="C7:C10"/>
    <mergeCell ref="D7:F9"/>
    <mergeCell ref="G7:O7"/>
    <mergeCell ref="G8:I9"/>
    <mergeCell ref="J8:O8"/>
    <mergeCell ref="J9:K9"/>
    <mergeCell ref="L9:M9"/>
    <mergeCell ref="N9:O9"/>
  </mergeCells>
  <printOptions horizontalCentered="1"/>
  <pageMargins left="0.78740157480314965" right="0.78740157480314965" top="0.59055118110236227" bottom="0.47244094488188981" header="0" footer="0.31496062992125984"/>
  <pageSetup paperSize="9" scale="65" orientation="landscape" horizontalDpi="300" verticalDpi="300" r:id="rId1"/>
  <headerFooter alignWithMargins="0"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2019-09-19T06:43:35Z</dcterms:created>
  <dcterms:modified xsi:type="dcterms:W3CDTF">2019-09-19T06:44:10Z</dcterms:modified>
</cp:coreProperties>
</file>