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" sheetId="1" r:id="rId1"/>
  </sheets>
  <externalReferences>
    <externalReference r:id="rId2"/>
  </externalReferences>
  <definedNames>
    <definedName name="_xlnm.Print_Area" localSheetId="0">'2'!$A$1:$F$40</definedName>
  </definedNames>
  <calcPr calcId="144525"/>
</workbook>
</file>

<file path=xl/calcChain.xml><?xml version="1.0" encoding="utf-8"?>
<calcChain xmlns="http://schemas.openxmlformats.org/spreadsheetml/2006/main">
  <c r="F38" i="1" l="1"/>
  <c r="E38" i="1"/>
  <c r="F32" i="1"/>
  <c r="I31" i="1"/>
  <c r="H31" i="1"/>
  <c r="G31" i="1"/>
  <c r="I30" i="1"/>
  <c r="I32" i="1" s="1"/>
  <c r="J32" i="1" s="1"/>
  <c r="H30" i="1"/>
  <c r="H32" i="1" s="1"/>
  <c r="G30" i="1"/>
  <c r="G32" i="1" s="1"/>
  <c r="G33" i="1" s="1"/>
  <c r="F30" i="1"/>
  <c r="D28" i="1"/>
  <c r="C28" i="1"/>
  <c r="F28" i="1" s="1"/>
  <c r="I26" i="1"/>
  <c r="I25" i="1"/>
  <c r="F25" i="1"/>
  <c r="E25" i="1"/>
  <c r="F24" i="1"/>
  <c r="E24" i="1"/>
  <c r="E29" i="1" s="1"/>
  <c r="F23" i="1"/>
  <c r="E23" i="1"/>
  <c r="H22" i="1"/>
  <c r="F22" i="1"/>
  <c r="E22" i="1"/>
  <c r="H21" i="1"/>
  <c r="H23" i="1" s="1"/>
  <c r="F21" i="1"/>
  <c r="E21" i="1"/>
  <c r="F20" i="1"/>
  <c r="E20" i="1"/>
  <c r="H19" i="1"/>
  <c r="F19" i="1"/>
  <c r="E19" i="1"/>
  <c r="F18" i="1"/>
  <c r="E18" i="1"/>
  <c r="I17" i="1"/>
  <c r="F17" i="1"/>
  <c r="E17" i="1"/>
  <c r="F16" i="1"/>
  <c r="E16" i="1"/>
  <c r="F15" i="1"/>
  <c r="E15" i="1"/>
  <c r="E28" i="1" s="1"/>
  <c r="H14" i="1"/>
  <c r="F14" i="1"/>
  <c r="E14" i="1"/>
  <c r="J13" i="1"/>
  <c r="I13" i="1"/>
  <c r="K13" i="1" s="1"/>
  <c r="F13" i="1"/>
  <c r="E13" i="1"/>
  <c r="F12" i="1"/>
  <c r="E12" i="1"/>
  <c r="F11" i="1"/>
  <c r="E11" i="1"/>
  <c r="H13" i="1" s="1"/>
  <c r="D5" i="1"/>
  <c r="C5" i="1"/>
  <c r="D4" i="1"/>
  <c r="C4" i="1"/>
  <c r="G16" i="1" l="1"/>
</calcChain>
</file>

<file path=xl/sharedStrings.xml><?xml version="1.0" encoding="utf-8"?>
<sst xmlns="http://schemas.openxmlformats.org/spreadsheetml/2006/main" count="42" uniqueCount="38">
  <si>
    <t>TABEL 2</t>
  </si>
  <si>
    <t>JUMLAH PENDUDUK MENURUT JENIS KELAMIN DAN KELOMPOK UMUR</t>
  </si>
  <si>
    <t>NO</t>
  </si>
  <si>
    <t>KELOMPOK UMUR (TAHUN)</t>
  </si>
  <si>
    <t>JUMLAH PENDUDUK</t>
  </si>
  <si>
    <t xml:space="preserve">LAKI-LAKI </t>
  </si>
  <si>
    <t xml:space="preserve"> PEREMPUAN </t>
  </si>
  <si>
    <t>LAKI-LAKI+PEREMPUAN</t>
  </si>
  <si>
    <t>RASIO JENIS KELAMIN</t>
  </si>
  <si>
    <t>0 - 4</t>
  </si>
  <si>
    <t>10 th ke atas</t>
  </si>
  <si>
    <t>5 - 9</t>
  </si>
  <si>
    <t>l</t>
  </si>
  <si>
    <t>p</t>
  </si>
  <si>
    <t>10 - 14</t>
  </si>
  <si>
    <t>15 - 19</t>
  </si>
  <si>
    <t>20 - 24</t>
  </si>
  <si>
    <t>25 - 29</t>
  </si>
  <si>
    <t>30 - 34</t>
  </si>
  <si>
    <t>usia 30-50 th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</si>
  <si>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</si>
  <si>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</si>
  <si>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</si>
  <si>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</si>
  <si>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</si>
  <si>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</si>
  <si>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</si>
  <si>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</si>
  <si>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75+</t>
  </si>
  <si>
    <t>JUMLAH  2018</t>
  </si>
  <si>
    <t>ANGKA BEBAN TANGGUNGAN (DEPENDENCY RATIO)</t>
  </si>
  <si>
    <t>JUMLAH  2017</t>
  </si>
  <si>
    <r>
      <t xml:space="preserve">ANGKA BEBAN TANGGUNGAN </t>
    </r>
    <r>
      <rPr>
        <i/>
        <sz val="12"/>
        <rFont val="Arial"/>
        <family val="2"/>
      </rPr>
      <t>(DEPENDENCY RATIO)</t>
    </r>
  </si>
  <si>
    <t>JUMLAH  2016</t>
  </si>
  <si>
    <t>JUMLAH  2015</t>
  </si>
  <si>
    <t>JUMLAH  2014</t>
  </si>
  <si>
    <t>JUMLAH  2013</t>
  </si>
  <si>
    <t>Sumber: -  Kantor Statistik 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</si>
</sst>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2"/>
      <color indexed="55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8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7" fontId="2" fillId="0" borderId="16" xfId="1" applyNumberFormat="1" applyFont="1" applyFill="1" applyBorder="1" applyAlignment="1">
      <alignment horizontal="center" vertical="center"/>
    </xf>
    <xf numFmtId="37" fontId="2" fillId="0" borderId="16" xfId="1" applyNumberFormat="1" applyFont="1" applyBorder="1" applyAlignment="1">
      <alignment horizontal="center" vertical="center"/>
    </xf>
    <xf numFmtId="37" fontId="2" fillId="0" borderId="17" xfId="1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" fontId="2" fillId="0" borderId="19" xfId="0" quotePrefix="1" applyNumberFormat="1" applyFont="1" applyFill="1" applyBorder="1" applyAlignment="1">
      <alignment horizontal="center" vertical="center"/>
    </xf>
    <xf numFmtId="37" fontId="2" fillId="0" borderId="20" xfId="1" applyNumberFormat="1" applyFont="1" applyFill="1" applyBorder="1" applyAlignment="1">
      <alignment horizontal="center" vertical="center"/>
    </xf>
    <xf numFmtId="37" fontId="2" fillId="0" borderId="20" xfId="1" applyNumberFormat="1" applyFont="1" applyBorder="1" applyAlignment="1">
      <alignment horizontal="center" vertical="center"/>
    </xf>
    <xf numFmtId="39" fontId="2" fillId="0" borderId="21" xfId="1" applyNumberFormat="1" applyFont="1" applyBorder="1" applyAlignment="1">
      <alignment horizontal="right" vertical="center" indent="6"/>
    </xf>
    <xf numFmtId="37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7" fontId="2" fillId="0" borderId="20" xfId="1" applyNumberFormat="1" applyFont="1" applyFill="1" applyBorder="1" applyAlignment="1">
      <alignment horizontal="center" vertical="center"/>
    </xf>
    <xf numFmtId="37" fontId="2" fillId="0" borderId="22" xfId="1" applyNumberFormat="1" applyFont="1" applyBorder="1" applyAlignment="1">
      <alignment horizontal="center" vertical="center"/>
    </xf>
    <xf numFmtId="39" fontId="2" fillId="0" borderId="21" xfId="1" applyNumberFormat="1" applyFont="1" applyBorder="1" applyAlignment="1">
      <alignment horizontal="center" vertical="center"/>
    </xf>
    <xf numFmtId="37" fontId="2" fillId="0" borderId="23" xfId="1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16" xfId="1" applyNumberFormat="1" applyFont="1" applyFill="1" applyBorder="1" applyAlignment="1">
      <alignment horizontal="right" vertical="center" indent="8"/>
    </xf>
    <xf numFmtId="37" fontId="2" fillId="0" borderId="16" xfId="1" applyNumberFormat="1" applyFont="1" applyBorder="1" applyAlignment="1">
      <alignment horizontal="right" vertical="center" indent="8"/>
    </xf>
    <xf numFmtId="39" fontId="2" fillId="0" borderId="17" xfId="1" applyNumberFormat="1" applyFont="1" applyBorder="1" applyAlignment="1">
      <alignment horizontal="right" vertical="center" indent="6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37" fontId="2" fillId="0" borderId="27" xfId="1" applyNumberFormat="1" applyFont="1" applyFill="1" applyBorder="1" applyAlignment="1">
      <alignment horizontal="center" vertical="center"/>
    </xf>
    <xf numFmtId="39" fontId="2" fillId="0" borderId="28" xfId="1" applyNumberFormat="1" applyFont="1" applyBorder="1" applyAlignment="1">
      <alignment horizontal="right" vertical="center" indent="6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37" fontId="2" fillId="0" borderId="10" xfId="1" applyNumberFormat="1" applyFont="1" applyFill="1" applyBorder="1" applyAlignment="1">
      <alignment horizontal="right" vertical="center" indent="8"/>
    </xf>
    <xf numFmtId="37" fontId="2" fillId="0" borderId="30" xfId="1" applyNumberFormat="1" applyFont="1" applyFill="1" applyBorder="1" applyAlignment="1">
      <alignment horizontal="right" vertical="center" indent="8"/>
    </xf>
    <xf numFmtId="39" fontId="2" fillId="0" borderId="11" xfId="1" applyNumberFormat="1" applyFont="1" applyBorder="1" applyAlignment="1">
      <alignment horizontal="right" vertical="center" indent="8"/>
    </xf>
    <xf numFmtId="39" fontId="2" fillId="2" borderId="12" xfId="1" applyNumberFormat="1" applyFont="1" applyFill="1" applyBorder="1" applyAlignment="1">
      <alignment horizontal="right" vertical="center" indent="6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37" fontId="2" fillId="0" borderId="33" xfId="1" applyNumberFormat="1" applyFont="1" applyFill="1" applyBorder="1" applyAlignment="1">
      <alignment horizontal="center" vertical="center"/>
    </xf>
    <xf numFmtId="37" fontId="2" fillId="0" borderId="33" xfId="1" applyNumberFormat="1" applyFont="1" applyBorder="1" applyAlignment="1">
      <alignment horizontal="center" vertical="center"/>
    </xf>
    <xf numFmtId="39" fontId="2" fillId="0" borderId="34" xfId="1" applyNumberFormat="1" applyFont="1" applyBorder="1" applyAlignment="1">
      <alignment horizontal="right" vertical="center" indent="6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37" fontId="2" fillId="0" borderId="36" xfId="1" applyNumberFormat="1" applyFont="1" applyFill="1" applyBorder="1" applyAlignment="1">
      <alignment vertical="center"/>
    </xf>
    <xf numFmtId="37" fontId="2" fillId="0" borderId="37" xfId="1" applyNumberFormat="1" applyFont="1" applyFill="1" applyBorder="1" applyAlignment="1">
      <alignment vertical="center"/>
    </xf>
    <xf numFmtId="39" fontId="2" fillId="0" borderId="38" xfId="1" applyNumberFormat="1" applyFont="1" applyBorder="1" applyAlignment="1">
      <alignment horizontal="center" vertical="center"/>
    </xf>
    <xf numFmtId="37" fontId="2" fillId="2" borderId="17" xfId="1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37" fontId="2" fillId="0" borderId="11" xfId="1" applyNumberFormat="1" applyFont="1" applyFill="1" applyBorder="1" applyAlignment="1">
      <alignment horizontal="center" vertical="center"/>
    </xf>
    <xf numFmtId="37" fontId="2" fillId="0" borderId="11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9" fontId="2" fillId="0" borderId="11" xfId="1" applyNumberFormat="1" applyFont="1" applyBorder="1" applyAlignment="1">
      <alignment horizontal="center" vertical="center"/>
    </xf>
    <xf numFmtId="37" fontId="2" fillId="2" borderId="11" xfId="1" applyNumberFormat="1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39" fontId="2" fillId="0" borderId="11" xfId="1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37" fontId="2" fillId="0" borderId="41" xfId="1" applyNumberFormat="1" applyFont="1" applyFill="1" applyBorder="1" applyAlignment="1">
      <alignment vertical="center"/>
    </xf>
    <xf numFmtId="37" fontId="2" fillId="0" borderId="42" xfId="1" applyNumberFormat="1" applyFont="1" applyFill="1" applyBorder="1" applyAlignment="1">
      <alignment vertical="center"/>
    </xf>
    <xf numFmtId="39" fontId="2" fillId="0" borderId="42" xfId="1" applyNumberFormat="1" applyFont="1" applyBorder="1" applyAlignment="1">
      <alignment horizontal="center" vertical="center"/>
    </xf>
    <xf numFmtId="37" fontId="2" fillId="2" borderId="43" xfId="1" applyNumberFormat="1" applyFont="1" applyFill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7" fontId="2" fillId="0" borderId="46" xfId="1" applyNumberFormat="1" applyFont="1" applyFill="1" applyBorder="1" applyAlignment="1">
      <alignment horizontal="center" vertical="center"/>
    </xf>
    <xf numFmtId="37" fontId="2" fillId="0" borderId="46" xfId="1" applyNumberFormat="1" applyFont="1" applyBorder="1" applyAlignment="1">
      <alignment horizontal="center" vertical="center"/>
    </xf>
    <xf numFmtId="39" fontId="2" fillId="0" borderId="47" xfId="1" applyNumberFormat="1" applyFont="1" applyFill="1" applyBorder="1" applyAlignment="1">
      <alignment horizontal="center" vertical="center"/>
    </xf>
    <xf numFmtId="37" fontId="2" fillId="0" borderId="48" xfId="1" applyNumberFormat="1" applyFont="1" applyFill="1" applyBorder="1" applyAlignment="1">
      <alignment vertical="center"/>
    </xf>
    <xf numFmtId="39" fontId="2" fillId="0" borderId="48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39" fontId="2" fillId="0" borderId="27" xfId="1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AQ%20PEMERINGKATAN%20PPID%202019\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2060"/>
  </sheetPr>
  <dimension ref="A1:N41"/>
  <sheetViews>
    <sheetView tabSelected="1" view="pageBreakPreview" zoomScale="78" zoomScaleNormal="75" zoomScaleSheetLayoutView="78" workbookViewId="0">
      <selection activeCell="E25" sqref="E25:E26"/>
    </sheetView>
  </sheetViews>
  <sheetFormatPr defaultRowHeight="15" x14ac:dyDescent="0.2"/>
  <cols>
    <col min="1" max="1" width="5.7109375" style="2" customWidth="1"/>
    <col min="2" max="2" width="27.85546875" style="2" customWidth="1"/>
    <col min="3" max="6" width="28.5703125" style="2" customWidth="1"/>
    <col min="7" max="7" width="9.140625" style="2"/>
    <col min="8" max="8" width="10.28515625" style="2" bestFit="1" customWidth="1"/>
    <col min="9" max="16384" width="9.140625" style="2"/>
  </cols>
  <sheetData>
    <row r="1" spans="1:14" x14ac:dyDescent="0.2">
      <c r="A1" s="1" t="s">
        <v>0</v>
      </c>
    </row>
    <row r="3" spans="1:14" x14ac:dyDescent="0.2">
      <c r="A3" s="3" t="s">
        <v>1</v>
      </c>
      <c r="B3" s="3"/>
      <c r="C3" s="3"/>
      <c r="D3" s="3"/>
      <c r="E3" s="3"/>
      <c r="F3" s="3"/>
    </row>
    <row r="4" spans="1:14" x14ac:dyDescent="0.2">
      <c r="C4" s="4" t="str">
        <f>'[1]1'!F5</f>
        <v>KABUPATEN/KOTA</v>
      </c>
      <c r="D4" s="5" t="str">
        <f>'[1]1'!G5</f>
        <v>BATANG</v>
      </c>
    </row>
    <row r="5" spans="1:14" x14ac:dyDescent="0.2">
      <c r="C5" s="4" t="str">
        <f>'[1]1'!F6</f>
        <v xml:space="preserve">TAHUN </v>
      </c>
      <c r="D5" s="5">
        <f>'[1]1'!G6</f>
        <v>2018</v>
      </c>
    </row>
    <row r="6" spans="1:14" ht="15.75" thickBot="1" x14ac:dyDescent="0.25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7"/>
      <c r="N6" s="7"/>
    </row>
    <row r="7" spans="1:14" ht="20.100000000000001" customHeight="1" x14ac:dyDescent="0.2">
      <c r="A7" s="8" t="s">
        <v>2</v>
      </c>
      <c r="B7" s="9" t="s">
        <v>3</v>
      </c>
      <c r="C7" s="10" t="s">
        <v>4</v>
      </c>
      <c r="D7" s="11"/>
      <c r="E7" s="12"/>
      <c r="F7" s="13"/>
      <c r="G7" s="7"/>
      <c r="H7" s="7"/>
      <c r="I7" s="7"/>
      <c r="J7" s="7"/>
      <c r="K7" s="7"/>
      <c r="L7" s="7"/>
      <c r="M7" s="7"/>
      <c r="N7" s="7"/>
    </row>
    <row r="8" spans="1:14" ht="20.100000000000001" customHeight="1" x14ac:dyDescent="0.2">
      <c r="A8" s="14"/>
      <c r="B8" s="15"/>
      <c r="C8" s="16" t="s">
        <v>5</v>
      </c>
      <c r="D8" s="16" t="s">
        <v>6</v>
      </c>
      <c r="E8" s="17" t="s">
        <v>7</v>
      </c>
      <c r="F8" s="18" t="s">
        <v>8</v>
      </c>
      <c r="G8" s="19"/>
      <c r="H8" s="19"/>
      <c r="I8" s="19"/>
      <c r="J8" s="19"/>
      <c r="K8" s="19"/>
      <c r="L8" s="7"/>
      <c r="M8" s="7"/>
      <c r="N8" s="7"/>
    </row>
    <row r="9" spans="1:14" x14ac:dyDescent="0.2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24">
        <v>6</v>
      </c>
      <c r="G9" s="19"/>
      <c r="H9" s="19"/>
      <c r="I9" s="19"/>
      <c r="J9" s="19"/>
      <c r="K9" s="19"/>
      <c r="L9" s="7"/>
      <c r="M9" s="7"/>
      <c r="N9" s="7"/>
    </row>
    <row r="10" spans="1:14" x14ac:dyDescent="0.2">
      <c r="A10" s="25"/>
      <c r="B10" s="26"/>
      <c r="C10" s="27"/>
      <c r="D10" s="27"/>
      <c r="E10" s="28"/>
      <c r="F10" s="29"/>
      <c r="G10" s="19"/>
      <c r="H10" s="19"/>
      <c r="I10" s="19"/>
      <c r="J10" s="19"/>
      <c r="K10" s="19"/>
      <c r="L10" s="7"/>
      <c r="M10" s="7"/>
      <c r="N10" s="7"/>
    </row>
    <row r="11" spans="1:14" x14ac:dyDescent="0.2">
      <c r="A11" s="30">
        <v>1</v>
      </c>
      <c r="B11" s="31" t="s">
        <v>9</v>
      </c>
      <c r="C11" s="32">
        <v>30316</v>
      </c>
      <c r="D11" s="32">
        <v>28750</v>
      </c>
      <c r="E11" s="33">
        <f>SUM(C11:D11)</f>
        <v>59066</v>
      </c>
      <c r="F11" s="34">
        <f>C11/D11*100</f>
        <v>105.44695652173912</v>
      </c>
      <c r="G11" s="19"/>
      <c r="H11" s="35"/>
      <c r="I11" s="35" t="s">
        <v>10</v>
      </c>
      <c r="J11" s="36"/>
      <c r="K11" s="19"/>
      <c r="L11" s="7"/>
      <c r="M11" s="7"/>
      <c r="N11" s="7"/>
    </row>
    <row r="12" spans="1:14" x14ac:dyDescent="0.2">
      <c r="A12" s="30">
        <v>2</v>
      </c>
      <c r="B12" s="31" t="s">
        <v>11</v>
      </c>
      <c r="C12" s="32">
        <v>31038</v>
      </c>
      <c r="D12" s="32">
        <v>29929</v>
      </c>
      <c r="E12" s="33">
        <f t="shared" ref="E12:E25" si="0">SUM(C12:D12)</f>
        <v>60967</v>
      </c>
      <c r="F12" s="34">
        <f t="shared" ref="F12:F25" si="1">C12/D12*100</f>
        <v>103.70543619900432</v>
      </c>
      <c r="G12" s="19"/>
      <c r="H12" s="19"/>
      <c r="I12" s="19" t="s">
        <v>12</v>
      </c>
      <c r="J12" s="36" t="s">
        <v>13</v>
      </c>
      <c r="K12" s="19"/>
      <c r="L12" s="7"/>
      <c r="M12" s="7"/>
      <c r="N12" s="7"/>
    </row>
    <row r="13" spans="1:14" x14ac:dyDescent="0.2">
      <c r="A13" s="30">
        <v>3</v>
      </c>
      <c r="B13" s="31" t="s">
        <v>14</v>
      </c>
      <c r="C13" s="32">
        <v>32128</v>
      </c>
      <c r="D13" s="32">
        <v>30806</v>
      </c>
      <c r="E13" s="33">
        <f t="shared" si="0"/>
        <v>62934</v>
      </c>
      <c r="F13" s="34">
        <f t="shared" si="1"/>
        <v>104.29137181068624</v>
      </c>
      <c r="G13" s="19"/>
      <c r="H13" s="35">
        <f>SUM(E11:E13)</f>
        <v>182967</v>
      </c>
      <c r="I13" s="35">
        <f>SUM(C13:C26)</f>
        <v>319220</v>
      </c>
      <c r="J13" s="36">
        <f>SUM(D13:D26)</f>
        <v>323124</v>
      </c>
      <c r="K13" s="37">
        <f>I13+J13</f>
        <v>642344</v>
      </c>
      <c r="L13" s="7"/>
      <c r="M13" s="7"/>
      <c r="N13" s="7"/>
    </row>
    <row r="14" spans="1:14" x14ac:dyDescent="0.2">
      <c r="A14" s="30">
        <v>4</v>
      </c>
      <c r="B14" s="38" t="s">
        <v>15</v>
      </c>
      <c r="C14" s="32">
        <v>33727</v>
      </c>
      <c r="D14" s="32">
        <v>31907</v>
      </c>
      <c r="E14" s="33">
        <f t="shared" si="0"/>
        <v>65634</v>
      </c>
      <c r="F14" s="34">
        <f t="shared" si="1"/>
        <v>105.70407747516219</v>
      </c>
      <c r="G14" s="19"/>
      <c r="H14" s="35">
        <f>SUM(D14:D26)</f>
        <v>292318</v>
      </c>
      <c r="I14" s="19"/>
      <c r="J14" s="36"/>
      <c r="K14" s="19"/>
      <c r="L14" s="7"/>
      <c r="M14" s="7"/>
      <c r="N14" s="7"/>
    </row>
    <row r="15" spans="1:14" x14ac:dyDescent="0.2">
      <c r="A15" s="30">
        <v>5</v>
      </c>
      <c r="B15" s="38" t="s">
        <v>16</v>
      </c>
      <c r="C15" s="32">
        <v>34993</v>
      </c>
      <c r="D15" s="32">
        <v>32535</v>
      </c>
      <c r="E15" s="33">
        <f t="shared" si="0"/>
        <v>67528</v>
      </c>
      <c r="F15" s="34">
        <f t="shared" si="1"/>
        <v>107.55494083294914</v>
      </c>
      <c r="G15" s="19"/>
      <c r="H15" s="19"/>
      <c r="I15" s="19"/>
      <c r="J15" s="36"/>
      <c r="K15" s="19"/>
      <c r="L15" s="7"/>
      <c r="M15" s="7"/>
      <c r="N15" s="7"/>
    </row>
    <row r="16" spans="1:14" x14ac:dyDescent="0.2">
      <c r="A16" s="30">
        <v>6</v>
      </c>
      <c r="B16" s="38" t="s">
        <v>17</v>
      </c>
      <c r="C16" s="32">
        <v>29280</v>
      </c>
      <c r="D16" s="32">
        <v>28389</v>
      </c>
      <c r="E16" s="33">
        <f t="shared" si="0"/>
        <v>57669</v>
      </c>
      <c r="F16" s="34">
        <f t="shared" si="1"/>
        <v>103.13853957518756</v>
      </c>
      <c r="G16" s="35">
        <f>SUM(E14:E22)</f>
        <v>492990</v>
      </c>
      <c r="H16" s="19"/>
      <c r="I16" s="19"/>
      <c r="J16" s="36"/>
      <c r="K16" s="19"/>
      <c r="L16" s="7"/>
      <c r="M16" s="7"/>
      <c r="N16" s="7"/>
    </row>
    <row r="17" spans="1:14" x14ac:dyDescent="0.2">
      <c r="A17" s="30">
        <v>7</v>
      </c>
      <c r="B17" s="38" t="s">
        <v>18</v>
      </c>
      <c r="C17" s="32">
        <v>25484</v>
      </c>
      <c r="D17" s="32">
        <v>26119</v>
      </c>
      <c r="E17" s="33">
        <f t="shared" si="0"/>
        <v>51603</v>
      </c>
      <c r="F17" s="34">
        <f t="shared" si="1"/>
        <v>97.568819633217203</v>
      </c>
      <c r="G17" s="19"/>
      <c r="H17" s="19"/>
      <c r="I17" s="35">
        <f>SUM(D17:D20)</f>
        <v>107775</v>
      </c>
      <c r="J17" s="36" t="s">
        <v>19</v>
      </c>
      <c r="K17" s="19"/>
      <c r="L17" s="7"/>
      <c r="M17" s="7"/>
      <c r="N17" s="7"/>
    </row>
    <row r="18" spans="1:14" x14ac:dyDescent="0.2">
      <c r="A18" s="30">
        <v>8</v>
      </c>
      <c r="B18" s="38" t="s">
        <v>20</v>
      </c>
      <c r="C18" s="32">
        <v>26156</v>
      </c>
      <c r="D18" s="32">
        <v>27288</v>
      </c>
      <c r="E18" s="33">
        <f t="shared" si="0"/>
        <v>53444</v>
      </c>
      <c r="F18" s="34">
        <f t="shared" si="1"/>
        <v>95.851656405746112</v>
      </c>
      <c r="G18" s="19"/>
      <c r="H18" s="19"/>
      <c r="I18" s="19"/>
      <c r="J18" s="36"/>
      <c r="K18" s="19"/>
      <c r="L18" s="7"/>
      <c r="M18" s="7"/>
      <c r="N18" s="7"/>
    </row>
    <row r="19" spans="1:14" x14ac:dyDescent="0.2">
      <c r="A19" s="30">
        <v>9</v>
      </c>
      <c r="B19" s="38" t="s">
        <v>21</v>
      </c>
      <c r="C19" s="32">
        <v>26828</v>
      </c>
      <c r="D19" s="32">
        <v>27767</v>
      </c>
      <c r="E19" s="33">
        <f t="shared" si="0"/>
        <v>54595</v>
      </c>
      <c r="F19" s="34">
        <f t="shared" si="1"/>
        <v>96.618287895703531</v>
      </c>
      <c r="G19" s="19"/>
      <c r="H19" s="35">
        <f>SUM(C11:C13)</f>
        <v>93482</v>
      </c>
      <c r="I19" s="19"/>
      <c r="J19" s="36"/>
      <c r="K19" s="19"/>
      <c r="L19" s="7"/>
      <c r="M19" s="7"/>
      <c r="N19" s="7"/>
    </row>
    <row r="20" spans="1:14" x14ac:dyDescent="0.2">
      <c r="A20" s="30">
        <v>10</v>
      </c>
      <c r="B20" s="38" t="s">
        <v>22</v>
      </c>
      <c r="C20" s="32">
        <v>26576</v>
      </c>
      <c r="D20" s="32">
        <v>26601</v>
      </c>
      <c r="E20" s="33">
        <f t="shared" si="0"/>
        <v>53177</v>
      </c>
      <c r="F20" s="34">
        <f t="shared" si="1"/>
        <v>99.906018570730424</v>
      </c>
      <c r="G20" s="19"/>
      <c r="H20" s="19"/>
      <c r="I20" s="19"/>
      <c r="J20" s="36"/>
      <c r="K20" s="19"/>
      <c r="L20" s="7"/>
      <c r="M20" s="7"/>
      <c r="N20" s="7"/>
    </row>
    <row r="21" spans="1:14" x14ac:dyDescent="0.2">
      <c r="A21" s="30">
        <v>11</v>
      </c>
      <c r="B21" s="38" t="s">
        <v>23</v>
      </c>
      <c r="C21" s="32">
        <v>22871</v>
      </c>
      <c r="D21" s="32">
        <v>24353</v>
      </c>
      <c r="E21" s="33">
        <f t="shared" si="0"/>
        <v>47224</v>
      </c>
      <c r="F21" s="34">
        <f t="shared" si="1"/>
        <v>93.914507452880542</v>
      </c>
      <c r="G21" s="19"/>
      <c r="H21" s="35">
        <f>SUM('2'!C11:C13)</f>
        <v>93482</v>
      </c>
      <c r="I21" s="19"/>
      <c r="J21" s="36"/>
      <c r="K21" s="19"/>
      <c r="L21" s="7"/>
      <c r="M21" s="7"/>
      <c r="N21" s="7"/>
    </row>
    <row r="22" spans="1:14" x14ac:dyDescent="0.2">
      <c r="A22" s="30">
        <v>12</v>
      </c>
      <c r="B22" s="38" t="s">
        <v>24</v>
      </c>
      <c r="C22" s="32">
        <v>20757</v>
      </c>
      <c r="D22" s="32">
        <v>21359</v>
      </c>
      <c r="E22" s="33">
        <f t="shared" si="0"/>
        <v>42116</v>
      </c>
      <c r="F22" s="34">
        <f t="shared" si="1"/>
        <v>97.181515988576237</v>
      </c>
      <c r="G22" s="19"/>
      <c r="H22" s="35">
        <f>SUM(D11:D13)</f>
        <v>89485</v>
      </c>
      <c r="I22" s="19"/>
      <c r="J22" s="36"/>
      <c r="K22" s="19"/>
      <c r="L22" s="7"/>
      <c r="M22" s="7"/>
      <c r="N22" s="7"/>
    </row>
    <row r="23" spans="1:14" x14ac:dyDescent="0.2">
      <c r="A23" s="30">
        <v>13</v>
      </c>
      <c r="B23" s="38" t="s">
        <v>25</v>
      </c>
      <c r="C23" s="32">
        <v>16144</v>
      </c>
      <c r="D23" s="32">
        <v>16556</v>
      </c>
      <c r="E23" s="33">
        <f t="shared" si="0"/>
        <v>32700</v>
      </c>
      <c r="F23" s="34">
        <f t="shared" si="1"/>
        <v>97.511476201981154</v>
      </c>
      <c r="G23" s="19"/>
      <c r="H23" s="35">
        <f>SUM(H21:H22)</f>
        <v>182967</v>
      </c>
      <c r="I23" s="19"/>
      <c r="J23" s="36"/>
      <c r="K23" s="19"/>
      <c r="L23" s="7"/>
      <c r="M23" s="7"/>
      <c r="N23" s="7"/>
    </row>
    <row r="24" spans="1:14" x14ac:dyDescent="0.2">
      <c r="A24" s="30">
        <v>14</v>
      </c>
      <c r="B24" s="38" t="s">
        <v>26</v>
      </c>
      <c r="C24" s="32">
        <v>11111</v>
      </c>
      <c r="D24" s="32">
        <v>11677</v>
      </c>
      <c r="E24" s="33">
        <f t="shared" si="0"/>
        <v>22788</v>
      </c>
      <c r="F24" s="34">
        <f t="shared" si="1"/>
        <v>95.152864605635017</v>
      </c>
      <c r="G24" s="19"/>
      <c r="H24" s="19"/>
      <c r="I24" s="19"/>
      <c r="J24" s="36"/>
      <c r="K24" s="19"/>
      <c r="L24" s="7"/>
      <c r="M24" s="7"/>
      <c r="N24" s="7"/>
    </row>
    <row r="25" spans="1:14" x14ac:dyDescent="0.2">
      <c r="A25" s="30">
        <v>15</v>
      </c>
      <c r="B25" s="38" t="s">
        <v>27</v>
      </c>
      <c r="C25" s="39">
        <v>13165</v>
      </c>
      <c r="D25" s="39">
        <v>17767</v>
      </c>
      <c r="E25" s="40">
        <f t="shared" si="0"/>
        <v>30932</v>
      </c>
      <c r="F25" s="41">
        <f t="shared" si="1"/>
        <v>74.098046940957957</v>
      </c>
      <c r="G25" s="19"/>
      <c r="H25" s="19"/>
      <c r="I25" s="19">
        <f>C30/E30*100</f>
        <v>49.927586932053394</v>
      </c>
      <c r="J25" s="36"/>
      <c r="K25" s="19"/>
      <c r="L25" s="7"/>
      <c r="M25" s="7"/>
      <c r="N25" s="7"/>
    </row>
    <row r="26" spans="1:14" x14ac:dyDescent="0.2">
      <c r="A26" s="30">
        <v>16</v>
      </c>
      <c r="B26" s="38" t="s">
        <v>28</v>
      </c>
      <c r="C26" s="39"/>
      <c r="D26" s="39"/>
      <c r="E26" s="42"/>
      <c r="F26" s="41"/>
      <c r="G26" s="19"/>
      <c r="H26" s="37"/>
      <c r="I26" s="19">
        <f>D30/E30*100</f>
        <v>50.072413067946606</v>
      </c>
      <c r="J26" s="36"/>
      <c r="K26" s="19"/>
      <c r="L26" s="7"/>
      <c r="M26" s="7"/>
      <c r="N26" s="7"/>
    </row>
    <row r="27" spans="1:14" ht="15.75" thickBot="1" x14ac:dyDescent="0.25">
      <c r="A27" s="43"/>
      <c r="B27" s="44"/>
      <c r="C27" s="45"/>
      <c r="D27" s="45"/>
      <c r="E27" s="46"/>
      <c r="F27" s="47"/>
      <c r="G27" s="19"/>
      <c r="H27" s="19"/>
      <c r="I27" s="19"/>
      <c r="J27" s="19"/>
      <c r="K27" s="19"/>
      <c r="L27" s="7"/>
      <c r="M27" s="7"/>
      <c r="N27" s="7"/>
    </row>
    <row r="28" spans="1:14" ht="21.75" customHeight="1" x14ac:dyDescent="0.2">
      <c r="A28" s="48" t="s">
        <v>29</v>
      </c>
      <c r="B28" s="49"/>
      <c r="C28" s="50">
        <f>SUM(C11:C26)</f>
        <v>380574</v>
      </c>
      <c r="D28" s="50">
        <f>SUM(D11:D26)</f>
        <v>381803</v>
      </c>
      <c r="E28" s="50">
        <f>SUM(E11:E26)</f>
        <v>762377</v>
      </c>
      <c r="F28" s="51">
        <f>C28/D28*100</f>
        <v>99.67810624851036</v>
      </c>
      <c r="G28" s="19"/>
      <c r="H28" s="19"/>
      <c r="I28" s="19"/>
      <c r="J28" s="19"/>
      <c r="K28" s="19"/>
      <c r="L28" s="7"/>
      <c r="M28" s="7"/>
      <c r="N28" s="7"/>
    </row>
    <row r="29" spans="1:14" ht="22.5" customHeight="1" x14ac:dyDescent="0.2">
      <c r="A29" s="52" t="s">
        <v>30</v>
      </c>
      <c r="B29" s="53"/>
      <c r="C29" s="54"/>
      <c r="D29" s="55"/>
      <c r="E29" s="56">
        <f>SUM(E11:E13,E24:E26)/SUM(E14:E23)*100</f>
        <v>45.024063611634233</v>
      </c>
      <c r="F29" s="57"/>
      <c r="G29" s="19"/>
      <c r="H29" s="19"/>
      <c r="I29" s="19"/>
      <c r="J29" s="19"/>
      <c r="K29" s="19"/>
      <c r="L29" s="7"/>
      <c r="M29" s="7"/>
      <c r="N29" s="7"/>
    </row>
    <row r="30" spans="1:14" ht="19.5" customHeight="1" x14ac:dyDescent="0.2">
      <c r="A30" s="58" t="s">
        <v>31</v>
      </c>
      <c r="B30" s="59"/>
      <c r="C30" s="60">
        <v>377492</v>
      </c>
      <c r="D30" s="60">
        <v>378587</v>
      </c>
      <c r="E30" s="61">
        <v>756079</v>
      </c>
      <c r="F30" s="62">
        <f>C30/D30*100</f>
        <v>99.710766613750607</v>
      </c>
      <c r="G30" s="35">
        <f>SUM(C24:C26)</f>
        <v>24276</v>
      </c>
      <c r="H30" s="35">
        <f>SUM(C11:C13)</f>
        <v>93482</v>
      </c>
      <c r="I30" s="35">
        <f>SUM(C14:C23)</f>
        <v>262816</v>
      </c>
      <c r="J30" s="19"/>
      <c r="K30" s="19"/>
      <c r="L30" s="7"/>
      <c r="M30" s="7"/>
      <c r="N30" s="7"/>
    </row>
    <row r="31" spans="1:14" ht="20.25" customHeight="1" thickBot="1" x14ac:dyDescent="0.25">
      <c r="A31" s="63" t="s">
        <v>32</v>
      </c>
      <c r="B31" s="64"/>
      <c r="C31" s="65"/>
      <c r="D31" s="66"/>
      <c r="E31" s="67">
        <v>45.13</v>
      </c>
      <c r="F31" s="68"/>
      <c r="G31" s="35">
        <f>SUM(D24:D26)</f>
        <v>29444</v>
      </c>
      <c r="H31" s="35">
        <f>SUM(D11:D13)</f>
        <v>89485</v>
      </c>
      <c r="I31" s="35">
        <f>SUM(D14:D23)</f>
        <v>262874</v>
      </c>
      <c r="J31" s="19"/>
      <c r="K31" s="19"/>
      <c r="L31" s="7"/>
      <c r="M31" s="7"/>
      <c r="N31" s="7"/>
    </row>
    <row r="32" spans="1:14" ht="20.25" customHeight="1" x14ac:dyDescent="0.2">
      <c r="A32" s="69" t="s">
        <v>33</v>
      </c>
      <c r="B32" s="69"/>
      <c r="C32" s="70">
        <v>374375</v>
      </c>
      <c r="D32" s="70">
        <v>375345</v>
      </c>
      <c r="E32" s="71">
        <v>749720</v>
      </c>
      <c r="F32" s="51">
        <f>C32/D32*100</f>
        <v>99.741571087932428</v>
      </c>
      <c r="G32" s="35">
        <f>SUM(G30:G31)</f>
        <v>53720</v>
      </c>
      <c r="H32" s="35">
        <f>H30+H31</f>
        <v>182967</v>
      </c>
      <c r="I32" s="35">
        <f>I30+I31</f>
        <v>525690</v>
      </c>
      <c r="J32" s="19">
        <f>I32/E30*100</f>
        <v>69.528448746757945</v>
      </c>
      <c r="K32" s="19"/>
      <c r="L32" s="7"/>
      <c r="M32" s="7"/>
      <c r="N32" s="7"/>
    </row>
    <row r="33" spans="1:14" ht="20.25" customHeight="1" x14ac:dyDescent="0.2">
      <c r="A33" s="72" t="s">
        <v>30</v>
      </c>
      <c r="B33" s="73"/>
      <c r="C33" s="73"/>
      <c r="D33" s="74"/>
      <c r="E33" s="75">
        <v>45.321328539169031</v>
      </c>
      <c r="F33" s="76"/>
      <c r="G33" s="19">
        <f>G32/E30*100</f>
        <v>7.1050776440028089</v>
      </c>
      <c r="H33" s="19"/>
      <c r="I33" s="19"/>
      <c r="J33" s="19"/>
      <c r="K33" s="19"/>
      <c r="L33" s="7"/>
      <c r="M33" s="7"/>
      <c r="N33" s="7"/>
    </row>
    <row r="34" spans="1:14" ht="20.25" customHeight="1" x14ac:dyDescent="0.2">
      <c r="A34" s="77" t="s">
        <v>34</v>
      </c>
      <c r="B34" s="69"/>
      <c r="C34" s="70">
        <v>362126</v>
      </c>
      <c r="D34" s="70">
        <v>362033</v>
      </c>
      <c r="E34" s="71">
        <v>724159</v>
      </c>
      <c r="F34" s="78">
        <v>100.02568826598682</v>
      </c>
      <c r="G34" s="19"/>
      <c r="H34" s="19"/>
      <c r="I34" s="19"/>
      <c r="J34" s="19"/>
      <c r="K34" s="19"/>
      <c r="L34" s="7"/>
      <c r="M34" s="7"/>
      <c r="N34" s="7"/>
    </row>
    <row r="35" spans="1:14" ht="20.25" customHeight="1" thickBot="1" x14ac:dyDescent="0.25">
      <c r="A35" s="79" t="s">
        <v>30</v>
      </c>
      <c r="B35" s="80"/>
      <c r="C35" s="81"/>
      <c r="D35" s="82"/>
      <c r="E35" s="83">
        <v>54.919540820037568</v>
      </c>
      <c r="F35" s="84"/>
      <c r="G35" s="7"/>
      <c r="H35" s="7"/>
      <c r="I35" s="7"/>
      <c r="J35" s="7"/>
      <c r="K35" s="7"/>
      <c r="L35" s="7"/>
      <c r="M35" s="7"/>
      <c r="N35" s="7"/>
    </row>
    <row r="36" spans="1:14" ht="20.25" customHeight="1" x14ac:dyDescent="0.2">
      <c r="A36" s="85" t="s">
        <v>35</v>
      </c>
      <c r="B36" s="86"/>
      <c r="C36" s="87">
        <v>361054</v>
      </c>
      <c r="D36" s="87">
        <v>360972</v>
      </c>
      <c r="E36" s="88">
        <v>722026</v>
      </c>
      <c r="F36" s="89">
        <v>100.022716443381</v>
      </c>
      <c r="G36" s="7"/>
      <c r="H36" s="7"/>
      <c r="I36" s="7"/>
      <c r="J36" s="7"/>
      <c r="K36" s="7"/>
      <c r="L36" s="7"/>
      <c r="M36" s="7"/>
      <c r="N36" s="7"/>
    </row>
    <row r="37" spans="1:14" ht="20.25" customHeight="1" thickBot="1" x14ac:dyDescent="0.25">
      <c r="A37" s="79" t="s">
        <v>30</v>
      </c>
      <c r="B37" s="80"/>
      <c r="C37" s="90"/>
      <c r="D37" s="90"/>
      <c r="E37" s="91">
        <v>54.927903184276026</v>
      </c>
      <c r="F37" s="84"/>
      <c r="G37" s="7"/>
      <c r="H37" s="7"/>
      <c r="I37" s="7"/>
      <c r="J37" s="7"/>
      <c r="K37" s="7"/>
      <c r="L37" s="7"/>
      <c r="M37" s="7"/>
      <c r="N37" s="7"/>
    </row>
    <row r="38" spans="1:14" ht="20.25" customHeight="1" x14ac:dyDescent="0.2">
      <c r="A38" s="85" t="s">
        <v>36</v>
      </c>
      <c r="B38" s="92"/>
      <c r="C38" s="50">
        <v>359074</v>
      </c>
      <c r="D38" s="50">
        <v>359379</v>
      </c>
      <c r="E38" s="93">
        <f>C38+D38</f>
        <v>718453</v>
      </c>
      <c r="F38" s="51">
        <f>C38/D38*100</f>
        <v>99.915131379407256</v>
      </c>
      <c r="G38" s="7"/>
      <c r="H38" s="7"/>
      <c r="I38" s="7"/>
      <c r="J38" s="7"/>
      <c r="K38" s="7"/>
      <c r="L38" s="7"/>
      <c r="M38" s="7"/>
      <c r="N38" s="7"/>
    </row>
    <row r="39" spans="1:14" ht="20.25" customHeight="1" thickBot="1" x14ac:dyDescent="0.25">
      <c r="A39" s="79" t="s">
        <v>30</v>
      </c>
      <c r="B39" s="94"/>
      <c r="C39" s="94"/>
      <c r="D39" s="80"/>
      <c r="E39" s="95">
        <v>54.92</v>
      </c>
      <c r="F39" s="96"/>
      <c r="G39" s="7"/>
      <c r="H39" s="7"/>
      <c r="I39" s="7"/>
      <c r="J39" s="7"/>
      <c r="K39" s="7"/>
      <c r="L39" s="7"/>
      <c r="M39" s="7"/>
      <c r="N39" s="7"/>
    </row>
    <row r="40" spans="1:14" x14ac:dyDescent="0.2">
      <c r="A40" s="7" t="s">
        <v>37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">
      <c r="E41" s="97"/>
      <c r="F41" s="97"/>
    </row>
  </sheetData>
  <mergeCells count="9">
    <mergeCell ref="A28:B28"/>
    <mergeCell ref="A33:D33"/>
    <mergeCell ref="E41:F41"/>
    <mergeCell ref="A7:A8"/>
    <mergeCell ref="B7:B8"/>
    <mergeCell ref="C25:C26"/>
    <mergeCell ref="D25:D26"/>
    <mergeCell ref="E25:E26"/>
    <mergeCell ref="F25:F26"/>
  </mergeCells>
  <printOptions horizontalCentered="1"/>
  <pageMargins left="0.78740157480314965" right="0.78740157480314965" top="0.59055118110236227" bottom="0.59055118110236227" header="0" footer="0.39370078740157483"/>
  <pageSetup paperSize="9" scale="80" orientation="landscape" horizontalDpi="300" verticalDpi="300" r:id="rId1"/>
  <headerFooter alignWithMargins="0">
    <oddFooter>&amp;R&amp;"Arial,Italic"&amp;8Profil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2019-09-19T06:32:53Z</dcterms:created>
  <dcterms:modified xsi:type="dcterms:W3CDTF">2019-09-19T06:33:27Z</dcterms:modified>
</cp:coreProperties>
</file>