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34" sheetId="1" r:id="rId1"/>
  </sheets>
  <externalReferences>
    <externalReference r:id="rId2"/>
  </externalReferences>
  <definedNames>
    <definedName name="_xlnm.Print_Area" localSheetId="0">'34'!$A$1:$AA$40</definedName>
  </definedNames>
  <calcPr calcId="144525"/>
</workbook>
</file>

<file path=xl/calcChain.xml><?xml version="1.0" encoding="utf-8"?>
<calcChain xmlns="http://schemas.openxmlformats.org/spreadsheetml/2006/main">
  <c r="V33" i="1" l="1"/>
  <c r="T33" i="1"/>
  <c r="R33" i="1"/>
  <c r="P33" i="1"/>
  <c r="N33" i="1"/>
  <c r="J33" i="1"/>
  <c r="H33" i="1"/>
  <c r="F33" i="1"/>
  <c r="D33" i="1"/>
  <c r="X31" i="1"/>
  <c r="Z31" i="1" s="1"/>
  <c r="L31" i="1"/>
  <c r="C31" i="1"/>
  <c r="B31" i="1"/>
  <c r="A31" i="1"/>
  <c r="X30" i="1"/>
  <c r="L30" i="1"/>
  <c r="Z30" i="1" s="1"/>
  <c r="C30" i="1"/>
  <c r="B30" i="1"/>
  <c r="A30" i="1"/>
  <c r="X29" i="1"/>
  <c r="L29" i="1"/>
  <c r="Z29" i="1" s="1"/>
  <c r="C29" i="1"/>
  <c r="B29" i="1"/>
  <c r="A29" i="1"/>
  <c r="X28" i="1"/>
  <c r="L28" i="1"/>
  <c r="Z28" i="1" s="1"/>
  <c r="C28" i="1"/>
  <c r="B28" i="1"/>
  <c r="A28" i="1"/>
  <c r="X27" i="1"/>
  <c r="L27" i="1"/>
  <c r="Z27" i="1" s="1"/>
  <c r="C27" i="1"/>
  <c r="B27" i="1"/>
  <c r="A27" i="1"/>
  <c r="X26" i="1"/>
  <c r="L26" i="1"/>
  <c r="Z26" i="1" s="1"/>
  <c r="C26" i="1"/>
  <c r="B26" i="1"/>
  <c r="A26" i="1"/>
  <c r="X25" i="1"/>
  <c r="L25" i="1"/>
  <c r="Z25" i="1" s="1"/>
  <c r="C25" i="1"/>
  <c r="B25" i="1"/>
  <c r="A25" i="1"/>
  <c r="X24" i="1"/>
  <c r="L24" i="1"/>
  <c r="Z24" i="1" s="1"/>
  <c r="C24" i="1"/>
  <c r="B24" i="1"/>
  <c r="A24" i="1"/>
  <c r="X23" i="1"/>
  <c r="L23" i="1"/>
  <c r="Z23" i="1" s="1"/>
  <c r="C23" i="1"/>
  <c r="B23" i="1"/>
  <c r="A23" i="1"/>
  <c r="X22" i="1"/>
  <c r="L22" i="1"/>
  <c r="Z22" i="1" s="1"/>
  <c r="C22" i="1"/>
  <c r="B22" i="1"/>
  <c r="A22" i="1"/>
  <c r="X21" i="1"/>
  <c r="L21" i="1"/>
  <c r="Z21" i="1" s="1"/>
  <c r="W21" i="1" s="1"/>
  <c r="I21" i="1"/>
  <c r="E21" i="1"/>
  <c r="C21" i="1"/>
  <c r="B21" i="1"/>
  <c r="A21" i="1"/>
  <c r="X20" i="1"/>
  <c r="L20" i="1"/>
  <c r="Z20" i="1" s="1"/>
  <c r="C20" i="1"/>
  <c r="B20" i="1"/>
  <c r="A20" i="1"/>
  <c r="X19" i="1"/>
  <c r="L19" i="1"/>
  <c r="Z19" i="1" s="1"/>
  <c r="C19" i="1"/>
  <c r="B19" i="1"/>
  <c r="A19" i="1"/>
  <c r="X18" i="1"/>
  <c r="L18" i="1"/>
  <c r="Z18" i="1" s="1"/>
  <c r="C18" i="1"/>
  <c r="B18" i="1"/>
  <c r="A18" i="1"/>
  <c r="X17" i="1"/>
  <c r="L17" i="1"/>
  <c r="Z17" i="1" s="1"/>
  <c r="C17" i="1"/>
  <c r="B17" i="1"/>
  <c r="A17" i="1"/>
  <c r="X16" i="1"/>
  <c r="L16" i="1"/>
  <c r="Z16" i="1" s="1"/>
  <c r="C16" i="1"/>
  <c r="B16" i="1"/>
  <c r="A16" i="1"/>
  <c r="X15" i="1"/>
  <c r="L15" i="1"/>
  <c r="Z15" i="1" s="1"/>
  <c r="C15" i="1"/>
  <c r="B15" i="1"/>
  <c r="A15" i="1"/>
  <c r="X14" i="1"/>
  <c r="L14" i="1"/>
  <c r="Z14" i="1" s="1"/>
  <c r="C14" i="1"/>
  <c r="B14" i="1"/>
  <c r="A14" i="1"/>
  <c r="X13" i="1"/>
  <c r="L13" i="1"/>
  <c r="Z13" i="1" s="1"/>
  <c r="C13" i="1"/>
  <c r="B13" i="1"/>
  <c r="A13" i="1"/>
  <c r="X12" i="1"/>
  <c r="L12" i="1"/>
  <c r="Z12" i="1" s="1"/>
  <c r="C12" i="1"/>
  <c r="B12" i="1"/>
  <c r="A12" i="1"/>
  <c r="X11" i="1"/>
  <c r="L11" i="1"/>
  <c r="Z11" i="1" s="1"/>
  <c r="C11" i="1"/>
  <c r="B11" i="1"/>
  <c r="A11" i="1"/>
  <c r="M5" i="1"/>
  <c r="L5" i="1"/>
  <c r="M4" i="1"/>
  <c r="L4" i="1"/>
  <c r="U12" i="1" l="1"/>
  <c r="Q12" i="1"/>
  <c r="K12" i="1"/>
  <c r="G12" i="1"/>
  <c r="W12" i="1"/>
  <c r="S12" i="1"/>
  <c r="O12" i="1"/>
  <c r="Y12" i="1" s="1"/>
  <c r="I12" i="1"/>
  <c r="E12" i="1"/>
  <c r="M12" i="1" s="1"/>
  <c r="AA12" i="1" s="1"/>
  <c r="U14" i="1"/>
  <c r="Q14" i="1"/>
  <c r="K14" i="1"/>
  <c r="G14" i="1"/>
  <c r="W14" i="1"/>
  <c r="S14" i="1"/>
  <c r="O14" i="1"/>
  <c r="I14" i="1"/>
  <c r="E14" i="1"/>
  <c r="U16" i="1"/>
  <c r="Q16" i="1"/>
  <c r="K16" i="1"/>
  <c r="G16" i="1"/>
  <c r="W16" i="1"/>
  <c r="S16" i="1"/>
  <c r="O16" i="1"/>
  <c r="Y16" i="1" s="1"/>
  <c r="I16" i="1"/>
  <c r="E16" i="1"/>
  <c r="M16" i="1" s="1"/>
  <c r="AA16" i="1" s="1"/>
  <c r="U18" i="1"/>
  <c r="Q18" i="1"/>
  <c r="K18" i="1"/>
  <c r="G18" i="1"/>
  <c r="W18" i="1"/>
  <c r="S18" i="1"/>
  <c r="O18" i="1"/>
  <c r="I18" i="1"/>
  <c r="E18" i="1"/>
  <c r="U20" i="1"/>
  <c r="Q20" i="1"/>
  <c r="K20" i="1"/>
  <c r="G20" i="1"/>
  <c r="W20" i="1"/>
  <c r="S20" i="1"/>
  <c r="O20" i="1"/>
  <c r="Y20" i="1" s="1"/>
  <c r="I20" i="1"/>
  <c r="E20" i="1"/>
  <c r="M20" i="1" s="1"/>
  <c r="AA20" i="1" s="1"/>
  <c r="U11" i="1"/>
  <c r="Q11" i="1"/>
  <c r="K11" i="1"/>
  <c r="G11" i="1"/>
  <c r="W11" i="1"/>
  <c r="S11" i="1"/>
  <c r="O11" i="1"/>
  <c r="I11" i="1"/>
  <c r="E11" i="1"/>
  <c r="U13" i="1"/>
  <c r="Q13" i="1"/>
  <c r="K13" i="1"/>
  <c r="G13" i="1"/>
  <c r="W13" i="1"/>
  <c r="S13" i="1"/>
  <c r="O13" i="1"/>
  <c r="Y13" i="1" s="1"/>
  <c r="I13" i="1"/>
  <c r="E13" i="1"/>
  <c r="M13" i="1" s="1"/>
  <c r="AA13" i="1" s="1"/>
  <c r="U15" i="1"/>
  <c r="Q15" i="1"/>
  <c r="K15" i="1"/>
  <c r="G15" i="1"/>
  <c r="W15" i="1"/>
  <c r="S15" i="1"/>
  <c r="O15" i="1"/>
  <c r="I15" i="1"/>
  <c r="E15" i="1"/>
  <c r="U17" i="1"/>
  <c r="Q17" i="1"/>
  <c r="K17" i="1"/>
  <c r="G17" i="1"/>
  <c r="W17" i="1"/>
  <c r="S17" i="1"/>
  <c r="O17" i="1"/>
  <c r="Y17" i="1" s="1"/>
  <c r="I17" i="1"/>
  <c r="E17" i="1"/>
  <c r="M17" i="1" s="1"/>
  <c r="AA17" i="1" s="1"/>
  <c r="U19" i="1"/>
  <c r="Q19" i="1"/>
  <c r="K19" i="1"/>
  <c r="G19" i="1"/>
  <c r="W19" i="1"/>
  <c r="S19" i="1"/>
  <c r="O19" i="1"/>
  <c r="I19" i="1"/>
  <c r="E19" i="1"/>
  <c r="O21" i="1"/>
  <c r="S21" i="1"/>
  <c r="W22" i="1"/>
  <c r="S22" i="1"/>
  <c r="O22" i="1"/>
  <c r="I22" i="1"/>
  <c r="E22" i="1"/>
  <c r="U22" i="1"/>
  <c r="Q22" i="1"/>
  <c r="K22" i="1"/>
  <c r="G22" i="1"/>
  <c r="W24" i="1"/>
  <c r="S24" i="1"/>
  <c r="O24" i="1"/>
  <c r="I24" i="1"/>
  <c r="E24" i="1"/>
  <c r="U24" i="1"/>
  <c r="Q24" i="1"/>
  <c r="K24" i="1"/>
  <c r="G24" i="1"/>
  <c r="W26" i="1"/>
  <c r="S26" i="1"/>
  <c r="O26" i="1"/>
  <c r="I26" i="1"/>
  <c r="E26" i="1"/>
  <c r="U26" i="1"/>
  <c r="Q26" i="1"/>
  <c r="K26" i="1"/>
  <c r="G26" i="1"/>
  <c r="W28" i="1"/>
  <c r="S28" i="1"/>
  <c r="O28" i="1"/>
  <c r="I28" i="1"/>
  <c r="E28" i="1"/>
  <c r="U28" i="1"/>
  <c r="Q28" i="1"/>
  <c r="K28" i="1"/>
  <c r="G28" i="1"/>
  <c r="W30" i="1"/>
  <c r="S30" i="1"/>
  <c r="O30" i="1"/>
  <c r="I30" i="1"/>
  <c r="E30" i="1"/>
  <c r="U30" i="1"/>
  <c r="Q30" i="1"/>
  <c r="K30" i="1"/>
  <c r="G30" i="1"/>
  <c r="W31" i="1"/>
  <c r="S31" i="1"/>
  <c r="O31" i="1"/>
  <c r="I31" i="1"/>
  <c r="E31" i="1"/>
  <c r="U31" i="1"/>
  <c r="Q31" i="1"/>
  <c r="K31" i="1"/>
  <c r="G31" i="1"/>
  <c r="G21" i="1"/>
  <c r="M21" i="1" s="1"/>
  <c r="K21" i="1"/>
  <c r="Q21" i="1"/>
  <c r="U21" i="1"/>
  <c r="W23" i="1"/>
  <c r="S23" i="1"/>
  <c r="O23" i="1"/>
  <c r="I23" i="1"/>
  <c r="E23" i="1"/>
  <c r="U23" i="1"/>
  <c r="Q23" i="1"/>
  <c r="K23" i="1"/>
  <c r="G23" i="1"/>
  <c r="W25" i="1"/>
  <c r="S25" i="1"/>
  <c r="O25" i="1"/>
  <c r="I25" i="1"/>
  <c r="E25" i="1"/>
  <c r="U25" i="1"/>
  <c r="Q25" i="1"/>
  <c r="K25" i="1"/>
  <c r="G25" i="1"/>
  <c r="W27" i="1"/>
  <c r="S27" i="1"/>
  <c r="O27" i="1"/>
  <c r="I27" i="1"/>
  <c r="E27" i="1"/>
  <c r="U27" i="1"/>
  <c r="Q27" i="1"/>
  <c r="K27" i="1"/>
  <c r="G27" i="1"/>
  <c r="W29" i="1"/>
  <c r="S29" i="1"/>
  <c r="O29" i="1"/>
  <c r="I29" i="1"/>
  <c r="E29" i="1"/>
  <c r="U29" i="1"/>
  <c r="Q29" i="1"/>
  <c r="K29" i="1"/>
  <c r="G29" i="1"/>
  <c r="L33" i="1"/>
  <c r="X33" i="1"/>
  <c r="M27" i="1" l="1"/>
  <c r="AA27" i="1" s="1"/>
  <c r="Y27" i="1"/>
  <c r="M23" i="1"/>
  <c r="AA23" i="1" s="1"/>
  <c r="Y23" i="1"/>
  <c r="M30" i="1"/>
  <c r="AA30" i="1" s="1"/>
  <c r="Y30" i="1"/>
  <c r="M26" i="1"/>
  <c r="AA26" i="1" s="1"/>
  <c r="Y26" i="1"/>
  <c r="M22" i="1"/>
  <c r="AA22" i="1" s="1"/>
  <c r="Y22" i="1"/>
  <c r="Y21" i="1"/>
  <c r="AA21" i="1" s="1"/>
  <c r="M19" i="1"/>
  <c r="Y19" i="1"/>
  <c r="M15" i="1"/>
  <c r="Y15" i="1"/>
  <c r="M11" i="1"/>
  <c r="Y11" i="1"/>
  <c r="M18" i="1"/>
  <c r="Y18" i="1"/>
  <c r="M14" i="1"/>
  <c r="Y14" i="1"/>
  <c r="Z33" i="1"/>
  <c r="Y33" i="1" s="1"/>
  <c r="M29" i="1"/>
  <c r="Y29" i="1"/>
  <c r="M25" i="1"/>
  <c r="Y25" i="1"/>
  <c r="M31" i="1"/>
  <c r="Y31" i="1"/>
  <c r="M28" i="1"/>
  <c r="Y28" i="1"/>
  <c r="M24" i="1"/>
  <c r="Y24" i="1"/>
  <c r="AA24" i="1" l="1"/>
  <c r="AA28" i="1"/>
  <c r="AA31" i="1"/>
  <c r="AA25" i="1"/>
  <c r="AA29" i="1"/>
  <c r="M33" i="1"/>
  <c r="AA33" i="1" s="1"/>
  <c r="AA14" i="1"/>
  <c r="AA18" i="1"/>
  <c r="AA11" i="1"/>
  <c r="AA15" i="1"/>
  <c r="AA19" i="1"/>
  <c r="K33" i="1"/>
  <c r="U33" i="1"/>
  <c r="I33" i="1"/>
  <c r="S33" i="1"/>
  <c r="G33" i="1"/>
  <c r="Q33" i="1"/>
  <c r="E33" i="1"/>
  <c r="O33" i="1"/>
  <c r="W33" i="1"/>
</calcChain>
</file>

<file path=xl/sharedStrings.xml><?xml version="1.0" encoding="utf-8"?>
<sst xmlns="http://schemas.openxmlformats.org/spreadsheetml/2006/main" count="39" uniqueCount="28">
  <si>
    <t>TABEL 34</t>
  </si>
  <si>
    <t>PROPORSI PESERTA KB AKTIF MENURUT JENIS KONTRASEPSI, KECAMATAN, DAN PUSKESMAS</t>
  </si>
  <si>
    <t>NO</t>
  </si>
  <si>
    <t>KECAMATAN</t>
  </si>
  <si>
    <t>PUSKESMAS</t>
  </si>
  <si>
    <t>PESERTA KB AKTIF</t>
  </si>
  <si>
    <t>MKJP</t>
  </si>
  <si>
    <t>NON MKJP</t>
  </si>
  <si>
    <t>MKJP + NON MKJP</t>
  </si>
  <si>
    <t>% MKJP + NON MKJP</t>
  </si>
  <si>
    <t>IUD</t>
  </si>
  <si>
    <t>%</t>
  </si>
  <si>
    <t>MOP</t>
  </si>
  <si>
    <t>MOW</t>
  </si>
  <si>
    <t>IM PLAN</t>
  </si>
  <si>
    <t>JUMLAH</t>
  </si>
  <si>
    <t xml:space="preserve">KON DOM </t>
  </si>
  <si>
    <t>SUNTIK</t>
  </si>
  <si>
    <t>PIL</t>
  </si>
  <si>
    <t>OBAT VAGINA</t>
  </si>
  <si>
    <t>LAIN NYA</t>
  </si>
  <si>
    <t>JUMLAH  2018</t>
  </si>
  <si>
    <t>JUMLAH  2017</t>
  </si>
  <si>
    <t>JUMLAH  2016</t>
  </si>
  <si>
    <t>JUMLAH  2015</t>
  </si>
  <si>
    <t>JUMLAH  2014</t>
  </si>
  <si>
    <t>Sumber : Bidang Kesmas</t>
  </si>
  <si>
    <t>Keterangan: MKJP = Metode Kontrasepsi Jangka Panjang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</si>
</sst>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* #,##0_);_(* \(#,##0\);_(* &quot;-&quot;_);_(@_)"/>
    <numFmt numFmtId="166" formatCode="0.0"/>
    <numFmt numFmtId="167" formatCode="#,##0.00\ ;&quot; (&quot;#,##0.00\);&quot; -&quot;#\ ;@\ "/>
    <numFmt numFmtId="168" formatCode="&quot;$&quot;#,##0_);[Red]\(&quot;$&quot;#,##0\)"/>
    <numFmt numFmtId="169" formatCode="&quot;$&quot;#,##0.00_);[Red]\(&quot;$&quot;#,##0.00\)"/>
  </numFmts>
  <fonts count="11" x14ac:knownFonts="1">
    <font>
      <sz val="10"/>
      <name val="Arial"/>
    </font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2"/>
      <color indexed="9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7" fontId="8" fillId="0" borderId="0"/>
    <xf numFmtId="0" fontId="8" fillId="0" borderId="0"/>
    <xf numFmtId="38" fontId="9" fillId="0" borderId="0" applyFont="0" applyFill="0" applyBorder="0" applyAlignment="0" applyProtection="0"/>
    <xf numFmtId="4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1">
    <xf numFmtId="0" fontId="0" fillId="0" borderId="0" xfId="0"/>
    <xf numFmtId="0" fontId="2" fillId="0" borderId="0" xfId="0" quotePrefix="1" applyFont="1" applyAlignment="1">
      <alignment horizontal="lef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Continuous" vertical="center"/>
    </xf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Continuous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2" fontId="2" fillId="0" borderId="23" xfId="1" applyNumberFormat="1" applyFont="1" applyBorder="1" applyAlignment="1">
      <alignment vertical="center"/>
    </xf>
    <xf numFmtId="0" fontId="2" fillId="0" borderId="24" xfId="0" applyFont="1" applyBorder="1" applyAlignment="1">
      <alignment horizontal="right" vertical="center"/>
    </xf>
    <xf numFmtId="3" fontId="2" fillId="0" borderId="23" xfId="0" applyNumberFormat="1" applyFont="1" applyBorder="1" applyAlignment="1">
      <alignment horizontal="right" vertical="center"/>
    </xf>
    <xf numFmtId="37" fontId="2" fillId="0" borderId="23" xfId="1" applyNumberFormat="1" applyFont="1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37" fontId="2" fillId="0" borderId="25" xfId="2" applyNumberFormat="1" applyFont="1" applyFill="1" applyBorder="1" applyAlignment="1" applyProtection="1">
      <alignment vertical="center"/>
    </xf>
    <xf numFmtId="37" fontId="2" fillId="0" borderId="23" xfId="2" applyNumberFormat="1" applyFont="1" applyBorder="1" applyAlignment="1">
      <alignment vertical="center"/>
    </xf>
    <xf numFmtId="2" fontId="2" fillId="0" borderId="26" xfId="2" applyNumberFormat="1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Fill="1" applyBorder="1" applyAlignment="1">
      <alignment vertical="center"/>
    </xf>
    <xf numFmtId="2" fontId="2" fillId="0" borderId="28" xfId="1" applyNumberFormat="1" applyFont="1" applyBorder="1" applyAlignment="1">
      <alignment vertical="center"/>
    </xf>
    <xf numFmtId="0" fontId="2" fillId="0" borderId="28" xfId="0" applyFont="1" applyBorder="1" applyAlignment="1">
      <alignment horizontal="right" vertical="center"/>
    </xf>
    <xf numFmtId="3" fontId="2" fillId="0" borderId="28" xfId="0" applyNumberFormat="1" applyFont="1" applyBorder="1" applyAlignment="1">
      <alignment horizontal="right" vertical="center"/>
    </xf>
    <xf numFmtId="37" fontId="2" fillId="0" borderId="28" xfId="1" applyNumberFormat="1" applyFont="1" applyBorder="1" applyAlignment="1">
      <alignment vertical="center"/>
    </xf>
    <xf numFmtId="37" fontId="2" fillId="0" borderId="29" xfId="2" applyNumberFormat="1" applyFont="1" applyFill="1" applyBorder="1" applyAlignment="1" applyProtection="1">
      <alignment vertical="center"/>
    </xf>
    <xf numFmtId="37" fontId="2" fillId="0" borderId="28" xfId="2" applyNumberFormat="1" applyFont="1" applyBorder="1" applyAlignment="1">
      <alignment vertical="center"/>
    </xf>
    <xf numFmtId="2" fontId="2" fillId="0" borderId="30" xfId="2" applyNumberFormat="1" applyFont="1" applyBorder="1" applyAlignment="1">
      <alignment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37" fontId="2" fillId="0" borderId="32" xfId="2" applyNumberFormat="1" applyFont="1" applyBorder="1" applyAlignment="1">
      <alignment vertical="center"/>
    </xf>
    <xf numFmtId="2" fontId="2" fillId="0" borderId="32" xfId="1" applyNumberFormat="1" applyFont="1" applyBorder="1" applyAlignment="1">
      <alignment vertical="center"/>
    </xf>
    <xf numFmtId="166" fontId="2" fillId="0" borderId="32" xfId="1" applyNumberFormat="1" applyFont="1" applyBorder="1" applyAlignment="1">
      <alignment vertical="center"/>
    </xf>
    <xf numFmtId="3" fontId="2" fillId="0" borderId="32" xfId="2" applyNumberFormat="1" applyFont="1" applyBorder="1" applyAlignment="1">
      <alignment vertical="center"/>
    </xf>
    <xf numFmtId="37" fontId="2" fillId="0" borderId="32" xfId="1" applyNumberFormat="1" applyFont="1" applyBorder="1" applyAlignment="1">
      <alignment vertical="center"/>
    </xf>
    <xf numFmtId="37" fontId="2" fillId="0" borderId="33" xfId="2" applyNumberFormat="1" applyFont="1" applyBorder="1" applyAlignment="1">
      <alignment vertical="center"/>
    </xf>
    <xf numFmtId="2" fontId="2" fillId="0" borderId="34" xfId="1" applyNumberFormat="1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37" fontId="2" fillId="0" borderId="36" xfId="2" applyNumberFormat="1" applyFont="1" applyBorder="1" applyAlignment="1">
      <alignment vertical="center"/>
    </xf>
    <xf numFmtId="2" fontId="2" fillId="0" borderId="36" xfId="1" applyNumberFormat="1" applyFont="1" applyBorder="1" applyAlignment="1">
      <alignment vertical="center"/>
    </xf>
    <xf numFmtId="37" fontId="2" fillId="0" borderId="36" xfId="1" applyNumberFormat="1" applyFont="1" applyBorder="1" applyAlignment="1">
      <alignment vertical="center"/>
    </xf>
    <xf numFmtId="37" fontId="2" fillId="0" borderId="37" xfId="2" applyNumberFormat="1" applyFont="1" applyBorder="1" applyAlignment="1">
      <alignment horizontal="right" vertical="center"/>
    </xf>
    <xf numFmtId="166" fontId="2" fillId="0" borderId="36" xfId="1" applyNumberFormat="1" applyFont="1" applyBorder="1" applyAlignment="1">
      <alignment vertical="center"/>
    </xf>
    <xf numFmtId="2" fontId="2" fillId="0" borderId="38" xfId="2" applyNumberFormat="1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37" fontId="2" fillId="0" borderId="21" xfId="2" applyNumberFormat="1" applyFont="1" applyBorder="1" applyAlignment="1">
      <alignment vertical="center"/>
    </xf>
    <xf numFmtId="2" fontId="2" fillId="0" borderId="21" xfId="1" applyNumberFormat="1" applyFont="1" applyBorder="1" applyAlignment="1">
      <alignment vertical="center"/>
    </xf>
    <xf numFmtId="37" fontId="2" fillId="0" borderId="21" xfId="1" applyNumberFormat="1" applyFont="1" applyBorder="1" applyAlignment="1">
      <alignment vertical="center"/>
    </xf>
    <xf numFmtId="37" fontId="2" fillId="0" borderId="41" xfId="2" applyNumberFormat="1" applyFont="1" applyBorder="1" applyAlignment="1">
      <alignment horizontal="right" vertical="center"/>
    </xf>
    <xf numFmtId="166" fontId="2" fillId="0" borderId="21" xfId="1" applyNumberFormat="1" applyFont="1" applyBorder="1" applyAlignment="1">
      <alignment vertical="center"/>
    </xf>
    <xf numFmtId="2" fontId="2" fillId="0" borderId="42" xfId="2" applyNumberFormat="1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166" fontId="2" fillId="0" borderId="43" xfId="0" applyNumberFormat="1" applyFont="1" applyBorder="1" applyAlignment="1">
      <alignment vertical="center"/>
    </xf>
    <xf numFmtId="166" fontId="2" fillId="0" borderId="0" xfId="0" applyNumberFormat="1" applyFont="1" applyBorder="1" applyAlignment="1">
      <alignment vertical="center"/>
    </xf>
    <xf numFmtId="37" fontId="2" fillId="0" borderId="0" xfId="0" applyNumberFormat="1" applyFont="1" applyAlignment="1">
      <alignment vertical="center"/>
    </xf>
  </cellXfs>
  <cellStyles count="101">
    <cellStyle name="Comma" xfId="1" builtinId="3"/>
    <cellStyle name="Comma [0]" xfId="2" builtinId="6"/>
    <cellStyle name="Comma [0] 2" xfId="3"/>
    <cellStyle name="Comma [0] 2 2" xfId="4"/>
    <cellStyle name="Comma [0] 2 3" xfId="5"/>
    <cellStyle name="Comma [0] 2 4" xfId="6"/>
    <cellStyle name="Comma [0] 2 5" xfId="7"/>
    <cellStyle name="Comma [0] 2 6" xfId="8"/>
    <cellStyle name="Comma [0] 2 7" xfId="9"/>
    <cellStyle name="Comma [0] 3" xfId="10"/>
    <cellStyle name="Comma [0] 4" xfId="11"/>
    <cellStyle name="Comma [0] 5" xfId="12"/>
    <cellStyle name="Comma [0] 5 2" xfId="13"/>
    <cellStyle name="Comma [0] 5 3" xfId="14"/>
    <cellStyle name="Comma 10" xfId="15"/>
    <cellStyle name="Comma 11" xfId="16"/>
    <cellStyle name="Comma 12" xfId="17"/>
    <cellStyle name="Comma 13" xfId="18"/>
    <cellStyle name="Comma 14" xfId="19"/>
    <cellStyle name="Comma 15" xfId="20"/>
    <cellStyle name="Comma 16" xfId="21"/>
    <cellStyle name="Comma 17" xfId="22"/>
    <cellStyle name="Comma 18" xfId="23"/>
    <cellStyle name="Comma 19" xfId="24"/>
    <cellStyle name="Comma 2" xfId="25"/>
    <cellStyle name="Comma 2 2" xfId="26"/>
    <cellStyle name="Comma 2 3" xfId="27"/>
    <cellStyle name="Comma 2 3 2" xfId="28"/>
    <cellStyle name="Comma 2 3 3" xfId="29"/>
    <cellStyle name="Comma 2 3 4" xfId="30"/>
    <cellStyle name="Comma 2 4" xfId="31"/>
    <cellStyle name="Comma 2 5" xfId="32"/>
    <cellStyle name="Comma 2 6" xfId="33"/>
    <cellStyle name="Comma 2 7" xfId="34"/>
    <cellStyle name="Comma 20" xfId="35"/>
    <cellStyle name="Comma 20 2" xfId="36"/>
    <cellStyle name="Comma 20 3" xfId="37"/>
    <cellStyle name="Comma 21" xfId="38"/>
    <cellStyle name="Comma 21 2" xfId="39"/>
    <cellStyle name="Comma 21 3" xfId="40"/>
    <cellStyle name="Comma 22" xfId="41"/>
    <cellStyle name="Comma 22 2" xfId="42"/>
    <cellStyle name="Comma 22 3" xfId="43"/>
    <cellStyle name="Comma 3" xfId="44"/>
    <cellStyle name="Comma 4" xfId="45"/>
    <cellStyle name="Comma 5" xfId="46"/>
    <cellStyle name="Comma 6" xfId="47"/>
    <cellStyle name="Comma 7" xfId="48"/>
    <cellStyle name="Comma 8" xfId="49"/>
    <cellStyle name="Comma 9" xfId="50"/>
    <cellStyle name="Excel Built-in Comma" xfId="51"/>
    <cellStyle name="Excel Built-in Normal" xfId="52"/>
    <cellStyle name="Millares [0]_Well Timing" xfId="53"/>
    <cellStyle name="Millares_Well Timing" xfId="54"/>
    <cellStyle name="Moneda [0]_Well Timing" xfId="55"/>
    <cellStyle name="Moneda_Well Timing" xfId="56"/>
    <cellStyle name="Normal" xfId="0" builtinId="0"/>
    <cellStyle name="Normal 16 2" xfId="57"/>
    <cellStyle name="Normal 2" xfId="58"/>
    <cellStyle name="Normal 2 2" xfId="59"/>
    <cellStyle name="Normal 2 2 2" xfId="60"/>
    <cellStyle name="Normal 2 2 3" xfId="61"/>
    <cellStyle name="Normal 2 2 4" xfId="62"/>
    <cellStyle name="Normal 2 3" xfId="63"/>
    <cellStyle name="Normal 2 4" xfId="64"/>
    <cellStyle name="Normal 2 5" xfId="65"/>
    <cellStyle name="Normal 21 2" xfId="66"/>
    <cellStyle name="Normal 21 2 2" xfId="67"/>
    <cellStyle name="Normal 21 2 3" xfId="68"/>
    <cellStyle name="Normal 22 2" xfId="69"/>
    <cellStyle name="Normal 22 2 2" xfId="70"/>
    <cellStyle name="Normal 22 2 3" xfId="71"/>
    <cellStyle name="Normal 23 2" xfId="72"/>
    <cellStyle name="Normal 23 2 2" xfId="73"/>
    <cellStyle name="Normal 23 2 3" xfId="74"/>
    <cellStyle name="Normal 24 2" xfId="75"/>
    <cellStyle name="Normal 24 2 2" xfId="76"/>
    <cellStyle name="Normal 24 2 3" xfId="77"/>
    <cellStyle name="Normal 25 2" xfId="78"/>
    <cellStyle name="Normal 25 2 2" xfId="79"/>
    <cellStyle name="Normal 25 2 3" xfId="80"/>
    <cellStyle name="Normal 26 2" xfId="81"/>
    <cellStyle name="Normal 26 2 2" xfId="82"/>
    <cellStyle name="Normal 26 2 3" xfId="83"/>
    <cellStyle name="Normal 28 2" xfId="84"/>
    <cellStyle name="Normal 29 2" xfId="85"/>
    <cellStyle name="Normal 3" xfId="86"/>
    <cellStyle name="Normal 30 2" xfId="87"/>
    <cellStyle name="Normal 31 2" xfId="88"/>
    <cellStyle name="Normal 32 2" xfId="89"/>
    <cellStyle name="Normal 4 2" xfId="90"/>
    <cellStyle name="Normal 4 2 2" xfId="91"/>
    <cellStyle name="Normal 4 2 3" xfId="92"/>
    <cellStyle name="Normal 4 3" xfId="93"/>
    <cellStyle name="Normal 4 4" xfId="94"/>
    <cellStyle name="Normal 5" xfId="95"/>
    <cellStyle name="Normal 5 2" xfId="96"/>
    <cellStyle name="Normal 5 3" xfId="97"/>
    <cellStyle name="Normal 6" xfId="98"/>
    <cellStyle name="Normal 6 2" xfId="99"/>
    <cellStyle name="Normal 6 3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Gambaran%20Umum-Profil%20%20Dinkes%20Tahun%202019-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  <sheetName val="42"/>
      <sheetName val="43"/>
      <sheetName val="44"/>
      <sheetName val="45"/>
      <sheetName val="46"/>
      <sheetName val="47"/>
      <sheetName val="48"/>
      <sheetName val="49"/>
      <sheetName val="50"/>
      <sheetName val="51"/>
      <sheetName val="52"/>
      <sheetName val="53"/>
      <sheetName val="54"/>
      <sheetName val="55"/>
      <sheetName val="56"/>
      <sheetName val="57"/>
      <sheetName val="58"/>
      <sheetName val="59"/>
      <sheetName val="60"/>
      <sheetName val="61"/>
      <sheetName val="62"/>
      <sheetName val="63"/>
      <sheetName val="64"/>
      <sheetName val="65"/>
      <sheetName val="66"/>
      <sheetName val="67"/>
      <sheetName val="68"/>
      <sheetName val="69"/>
      <sheetName val="70"/>
      <sheetName val="71"/>
      <sheetName val="72"/>
      <sheetName val="73"/>
      <sheetName val="74"/>
      <sheetName val="75"/>
      <sheetName val="76"/>
      <sheetName val="77"/>
      <sheetName val="78"/>
      <sheetName val="79"/>
      <sheetName val="80"/>
      <sheetName val="81"/>
      <sheetName val="82 (Tambahan Prov)"/>
      <sheetName val="83 (Tambahan Prov)"/>
      <sheetName val="84"/>
      <sheetName val="85"/>
    </sheetNames>
    <sheetDataSet>
      <sheetData sheetId="0"/>
      <sheetData sheetId="1">
        <row r="5">
          <cell r="F5" t="str">
            <v>KABUPATEN/KOTA</v>
          </cell>
          <cell r="G5" t="str">
            <v>BATANG</v>
          </cell>
        </row>
        <row r="6">
          <cell r="F6" t="str">
            <v xml:space="preserve">TAHUN </v>
          </cell>
          <cell r="G6">
            <v>2018</v>
          </cell>
        </row>
      </sheetData>
      <sheetData sheetId="2"/>
      <sheetData sheetId="3"/>
      <sheetData sheetId="4">
        <row r="12">
          <cell r="A12">
            <v>1</v>
          </cell>
          <cell r="B12" t="str">
            <v>Wonotunggal</v>
          </cell>
          <cell r="C12" t="str">
            <v>Wonotunggal</v>
          </cell>
        </row>
        <row r="13">
          <cell r="A13">
            <v>2</v>
          </cell>
          <cell r="B13" t="str">
            <v>Bandar</v>
          </cell>
          <cell r="C13" t="str">
            <v>Bandar I</v>
          </cell>
        </row>
        <row r="14">
          <cell r="C14" t="str">
            <v>Bandar II</v>
          </cell>
        </row>
        <row r="15">
          <cell r="A15">
            <v>3</v>
          </cell>
          <cell r="B15" t="str">
            <v>Blado</v>
          </cell>
          <cell r="C15" t="str">
            <v>Blado I</v>
          </cell>
        </row>
        <row r="16">
          <cell r="C16" t="str">
            <v>Blado II</v>
          </cell>
        </row>
        <row r="17">
          <cell r="A17">
            <v>4</v>
          </cell>
          <cell r="C17" t="str">
            <v xml:space="preserve">Reban </v>
          </cell>
        </row>
        <row r="18">
          <cell r="A18">
            <v>5</v>
          </cell>
          <cell r="B18" t="str">
            <v>Bawang</v>
          </cell>
          <cell r="C18" t="str">
            <v>Bawang</v>
          </cell>
        </row>
        <row r="19">
          <cell r="A19">
            <v>6</v>
          </cell>
          <cell r="B19" t="str">
            <v>Tersono</v>
          </cell>
          <cell r="C19" t="str">
            <v>Tersono</v>
          </cell>
        </row>
        <row r="20">
          <cell r="A20">
            <v>7</v>
          </cell>
          <cell r="B20" t="str">
            <v>Gringsing</v>
          </cell>
          <cell r="C20" t="str">
            <v>Gringsing I</v>
          </cell>
        </row>
        <row r="21">
          <cell r="C21" t="str">
            <v>Gringsing II</v>
          </cell>
        </row>
        <row r="22">
          <cell r="A22">
            <v>8</v>
          </cell>
          <cell r="B22" t="str">
            <v>Limpung</v>
          </cell>
          <cell r="C22" t="str">
            <v>Limpung</v>
          </cell>
        </row>
        <row r="23">
          <cell r="A23">
            <v>9</v>
          </cell>
          <cell r="B23" t="str">
            <v>Banyuputih</v>
          </cell>
          <cell r="C23" t="str">
            <v>Banyuputih</v>
          </cell>
        </row>
        <row r="24">
          <cell r="A24">
            <v>10</v>
          </cell>
          <cell r="B24" t="str">
            <v>Subah</v>
          </cell>
          <cell r="C24" t="str">
            <v>Subah</v>
          </cell>
        </row>
        <row r="25">
          <cell r="A25">
            <v>11</v>
          </cell>
          <cell r="B25" t="str">
            <v>Pecalungan</v>
          </cell>
          <cell r="C25" t="str">
            <v>Pecalungan</v>
          </cell>
        </row>
        <row r="26">
          <cell r="A26">
            <v>12</v>
          </cell>
          <cell r="B26" t="str">
            <v>Tulis</v>
          </cell>
          <cell r="C26" t="str">
            <v>Tulis</v>
          </cell>
        </row>
        <row r="27">
          <cell r="A27">
            <v>13</v>
          </cell>
          <cell r="B27" t="str">
            <v>Kandeman</v>
          </cell>
          <cell r="C27" t="str">
            <v>Kandeman</v>
          </cell>
        </row>
        <row r="28">
          <cell r="A28">
            <v>14</v>
          </cell>
          <cell r="B28" t="str">
            <v>Batang</v>
          </cell>
          <cell r="C28" t="str">
            <v>Batang I</v>
          </cell>
        </row>
        <row r="29">
          <cell r="C29" t="str">
            <v>Batang II</v>
          </cell>
        </row>
        <row r="30">
          <cell r="C30" t="str">
            <v>Batang III</v>
          </cell>
        </row>
        <row r="31">
          <cell r="C31" t="str">
            <v>Batang IV</v>
          </cell>
        </row>
        <row r="32">
          <cell r="A32">
            <v>15</v>
          </cell>
          <cell r="B32" t="str">
            <v>Warungasem</v>
          </cell>
          <cell r="C32" t="str">
            <v>Warungasem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rgb="FF002060"/>
  </sheetPr>
  <dimension ref="A1:AJ41"/>
  <sheetViews>
    <sheetView tabSelected="1" view="pageBreakPreview" zoomScale="51" zoomScaleNormal="70" zoomScaleSheetLayoutView="51" workbookViewId="0">
      <selection activeCell="T11" sqref="T11"/>
    </sheetView>
  </sheetViews>
  <sheetFormatPr defaultRowHeight="15" x14ac:dyDescent="0.2"/>
  <cols>
    <col min="1" max="1" width="5.7109375" style="3" customWidth="1"/>
    <col min="2" max="2" width="16.42578125" style="3" customWidth="1"/>
    <col min="3" max="3" width="16.7109375" style="3" customWidth="1"/>
    <col min="4" max="4" width="9.28515625" style="3" customWidth="1"/>
    <col min="5" max="5" width="9.5703125" style="3" customWidth="1"/>
    <col min="6" max="6" width="9.7109375" style="3" customWidth="1"/>
    <col min="7" max="7" width="10.28515625" style="3" customWidth="1"/>
    <col min="8" max="8" width="9.28515625" style="3" customWidth="1"/>
    <col min="9" max="11" width="10.28515625" style="3" customWidth="1"/>
    <col min="12" max="12" width="10.42578125" style="3" customWidth="1"/>
    <col min="13" max="13" width="10.7109375" style="3" customWidth="1"/>
    <col min="14" max="14" width="8.85546875" style="3" customWidth="1"/>
    <col min="15" max="15" width="10.28515625" style="3" customWidth="1"/>
    <col min="16" max="16" width="10.140625" style="3" customWidth="1"/>
    <col min="17" max="17" width="11.28515625" style="3" customWidth="1"/>
    <col min="18" max="18" width="10.5703125" style="3" customWidth="1"/>
    <col min="19" max="19" width="10.7109375" style="3" customWidth="1"/>
    <col min="20" max="20" width="9.85546875" style="3" customWidth="1"/>
    <col min="21" max="21" width="10.140625" style="3" customWidth="1"/>
    <col min="22" max="22" width="7.85546875" style="3" customWidth="1"/>
    <col min="23" max="23" width="10" style="3" customWidth="1"/>
    <col min="24" max="24" width="11.28515625" style="3" customWidth="1"/>
    <col min="25" max="25" width="10" style="3" customWidth="1"/>
    <col min="26" max="26" width="11.28515625" style="3" customWidth="1"/>
    <col min="27" max="27" width="12.5703125" style="3" customWidth="1"/>
    <col min="28" max="28" width="7" style="3" customWidth="1"/>
    <col min="29" max="32" width="8.7109375" style="3" customWidth="1"/>
    <col min="33" max="33" width="9.85546875" style="3" customWidth="1"/>
    <col min="34" max="36" width="8.7109375" style="3" customWidth="1"/>
    <col min="37" max="16384" width="9.140625" style="3"/>
  </cols>
  <sheetData>
    <row r="1" spans="1:36" ht="15.75" x14ac:dyDescent="0.2">
      <c r="A1" s="1" t="s">
        <v>0</v>
      </c>
      <c r="B1" s="2"/>
      <c r="C1" s="2"/>
    </row>
    <row r="3" spans="1:36" x14ac:dyDescent="0.2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5"/>
      <c r="AC3" s="5"/>
      <c r="AD3" s="5"/>
      <c r="AE3" s="5"/>
      <c r="AF3" s="5"/>
      <c r="AG3" s="5"/>
      <c r="AH3" s="5"/>
      <c r="AI3" s="5"/>
      <c r="AJ3" s="5"/>
    </row>
    <row r="4" spans="1:36" x14ac:dyDescent="0.2">
      <c r="B4" s="6"/>
      <c r="C4" s="6"/>
      <c r="D4" s="6"/>
      <c r="E4" s="6"/>
      <c r="F4" s="6"/>
      <c r="G4" s="6"/>
      <c r="H4" s="6"/>
      <c r="I4" s="6"/>
      <c r="J4" s="6"/>
      <c r="L4" s="7" t="str">
        <f>'[1]1'!F5</f>
        <v>KABUPATEN/KOTA</v>
      </c>
      <c r="M4" s="8" t="str">
        <f>'[1]1'!G5</f>
        <v>BATANG</v>
      </c>
      <c r="N4" s="6"/>
      <c r="O4" s="6"/>
      <c r="P4" s="6"/>
      <c r="Q4" s="6"/>
      <c r="R4" s="6"/>
      <c r="S4" s="6"/>
      <c r="T4" s="6"/>
      <c r="U4" s="6"/>
      <c r="X4" s="7"/>
      <c r="Y4" s="7"/>
      <c r="AA4" s="9"/>
      <c r="AB4" s="9"/>
      <c r="AC4" s="9"/>
      <c r="AD4" s="9"/>
      <c r="AE4" s="9"/>
      <c r="AF4" s="9"/>
      <c r="AG4" s="9"/>
      <c r="AH4" s="9"/>
      <c r="AI4" s="9"/>
      <c r="AJ4" s="9"/>
    </row>
    <row r="5" spans="1:36" x14ac:dyDescent="0.2">
      <c r="B5" s="6"/>
      <c r="C5" s="6"/>
      <c r="D5" s="6"/>
      <c r="E5" s="6"/>
      <c r="F5" s="6"/>
      <c r="G5" s="6"/>
      <c r="H5" s="6"/>
      <c r="I5" s="6"/>
      <c r="J5" s="6"/>
      <c r="L5" s="7" t="str">
        <f>'[1]1'!F6</f>
        <v xml:space="preserve">TAHUN </v>
      </c>
      <c r="M5" s="8">
        <f>'[1]1'!G6</f>
        <v>2018</v>
      </c>
      <c r="N5" s="6"/>
      <c r="O5" s="6"/>
      <c r="P5" s="6"/>
      <c r="Q5" s="6"/>
      <c r="R5" s="6"/>
      <c r="S5" s="6"/>
      <c r="T5" s="6"/>
      <c r="U5" s="6"/>
      <c r="X5" s="7"/>
      <c r="Y5" s="7"/>
      <c r="AA5" s="9"/>
      <c r="AB5" s="9"/>
      <c r="AC5" s="9"/>
      <c r="AD5" s="9"/>
      <c r="AE5" s="9"/>
      <c r="AF5" s="9"/>
      <c r="AG5" s="9"/>
      <c r="AH5" s="9"/>
      <c r="AI5" s="9"/>
      <c r="AJ5" s="9"/>
    </row>
    <row r="6" spans="1:36" ht="15.75" thickBot="1" x14ac:dyDescent="0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18" customHeight="1" x14ac:dyDescent="0.2">
      <c r="A7" s="11" t="s">
        <v>2</v>
      </c>
      <c r="B7" s="12" t="s">
        <v>3</v>
      </c>
      <c r="C7" s="12" t="s">
        <v>4</v>
      </c>
      <c r="D7" s="13" t="s">
        <v>5</v>
      </c>
      <c r="E7" s="14"/>
      <c r="F7" s="14"/>
      <c r="G7" s="14"/>
      <c r="H7" s="14"/>
      <c r="I7" s="14"/>
      <c r="J7" s="14"/>
      <c r="K7" s="14"/>
      <c r="L7" s="14"/>
      <c r="M7" s="14"/>
      <c r="N7" s="14"/>
      <c r="O7" s="15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6"/>
      <c r="AB7" s="6"/>
      <c r="AC7" s="6"/>
      <c r="AD7" s="6"/>
      <c r="AE7" s="6"/>
      <c r="AF7" s="6"/>
      <c r="AG7" s="6"/>
      <c r="AH7" s="6"/>
      <c r="AI7" s="6"/>
      <c r="AJ7" s="6"/>
    </row>
    <row r="8" spans="1:36" ht="18" customHeight="1" x14ac:dyDescent="0.2">
      <c r="A8" s="17"/>
      <c r="B8" s="18"/>
      <c r="C8" s="18"/>
      <c r="D8" s="19" t="s">
        <v>6</v>
      </c>
      <c r="E8" s="19"/>
      <c r="F8" s="19"/>
      <c r="G8" s="19"/>
      <c r="H8" s="19"/>
      <c r="I8" s="19"/>
      <c r="J8" s="19"/>
      <c r="K8" s="19"/>
      <c r="L8" s="19"/>
      <c r="M8" s="19"/>
      <c r="N8" s="20" t="s">
        <v>7</v>
      </c>
      <c r="O8" s="21"/>
      <c r="P8" s="22"/>
      <c r="Q8" s="22"/>
      <c r="R8" s="22"/>
      <c r="S8" s="22"/>
      <c r="T8" s="22"/>
      <c r="U8" s="22"/>
      <c r="V8" s="22"/>
      <c r="W8" s="22"/>
      <c r="X8" s="22"/>
      <c r="Y8" s="21"/>
      <c r="Z8" s="23" t="s">
        <v>8</v>
      </c>
      <c r="AA8" s="24" t="s">
        <v>9</v>
      </c>
      <c r="AB8" s="25"/>
      <c r="AC8" s="25"/>
      <c r="AD8" s="25"/>
      <c r="AE8" s="25"/>
      <c r="AF8" s="25"/>
      <c r="AG8" s="25"/>
      <c r="AH8" s="25"/>
      <c r="AI8" s="25"/>
      <c r="AJ8" s="6"/>
    </row>
    <row r="9" spans="1:36" ht="38.25" customHeight="1" x14ac:dyDescent="0.2">
      <c r="A9" s="26"/>
      <c r="B9" s="27"/>
      <c r="C9" s="27"/>
      <c r="D9" s="28" t="s">
        <v>10</v>
      </c>
      <c r="E9" s="28" t="s">
        <v>11</v>
      </c>
      <c r="F9" s="28" t="s">
        <v>12</v>
      </c>
      <c r="G9" s="28" t="s">
        <v>11</v>
      </c>
      <c r="H9" s="28" t="s">
        <v>13</v>
      </c>
      <c r="I9" s="28" t="s">
        <v>11</v>
      </c>
      <c r="J9" s="28" t="s">
        <v>14</v>
      </c>
      <c r="K9" s="28" t="s">
        <v>11</v>
      </c>
      <c r="L9" s="28" t="s">
        <v>15</v>
      </c>
      <c r="M9" s="28" t="s">
        <v>11</v>
      </c>
      <c r="N9" s="29" t="s">
        <v>16</v>
      </c>
      <c r="O9" s="28" t="s">
        <v>11</v>
      </c>
      <c r="P9" s="30" t="s">
        <v>17</v>
      </c>
      <c r="Q9" s="28" t="s">
        <v>11</v>
      </c>
      <c r="R9" s="29" t="s">
        <v>18</v>
      </c>
      <c r="S9" s="28" t="s">
        <v>11</v>
      </c>
      <c r="T9" s="28" t="s">
        <v>19</v>
      </c>
      <c r="U9" s="28" t="s">
        <v>11</v>
      </c>
      <c r="V9" s="28" t="s">
        <v>20</v>
      </c>
      <c r="W9" s="28" t="s">
        <v>11</v>
      </c>
      <c r="X9" s="28" t="s">
        <v>15</v>
      </c>
      <c r="Y9" s="28" t="s">
        <v>11</v>
      </c>
      <c r="Z9" s="31"/>
      <c r="AA9" s="32"/>
    </row>
    <row r="10" spans="1:36" ht="12" customHeight="1" thickBot="1" x14ac:dyDescent="0.25">
      <c r="A10" s="33">
        <v>1</v>
      </c>
      <c r="B10" s="34">
        <v>2</v>
      </c>
      <c r="C10" s="34">
        <v>3</v>
      </c>
      <c r="D10" s="34">
        <v>4</v>
      </c>
      <c r="E10" s="34">
        <v>5</v>
      </c>
      <c r="F10" s="34">
        <v>6</v>
      </c>
      <c r="G10" s="34">
        <v>7</v>
      </c>
      <c r="H10" s="35">
        <v>8</v>
      </c>
      <c r="I10" s="34">
        <v>9</v>
      </c>
      <c r="J10" s="34">
        <v>10</v>
      </c>
      <c r="K10" s="34">
        <v>11</v>
      </c>
      <c r="L10" s="34">
        <v>12</v>
      </c>
      <c r="M10" s="34">
        <v>13</v>
      </c>
      <c r="N10" s="34">
        <v>14</v>
      </c>
      <c r="O10" s="34">
        <v>15</v>
      </c>
      <c r="P10" s="35">
        <v>16</v>
      </c>
      <c r="Q10" s="34">
        <v>17</v>
      </c>
      <c r="R10" s="34">
        <v>18</v>
      </c>
      <c r="S10" s="34">
        <v>19</v>
      </c>
      <c r="T10" s="34">
        <v>20</v>
      </c>
      <c r="U10" s="34">
        <v>21</v>
      </c>
      <c r="V10" s="34">
        <v>22</v>
      </c>
      <c r="W10" s="34">
        <v>23</v>
      </c>
      <c r="X10" s="34">
        <v>24</v>
      </c>
      <c r="Y10" s="34">
        <v>25</v>
      </c>
      <c r="Z10" s="34">
        <v>26</v>
      </c>
      <c r="AA10" s="36">
        <v>27</v>
      </c>
    </row>
    <row r="11" spans="1:36" ht="25.5" customHeight="1" x14ac:dyDescent="0.2">
      <c r="A11" s="37">
        <f>'[1]4'!A12</f>
        <v>1</v>
      </c>
      <c r="B11" s="38" t="str">
        <f>'[1]4'!B12</f>
        <v>Wonotunggal</v>
      </c>
      <c r="C11" s="38" t="str">
        <f>'[1]4'!C12</f>
        <v>Wonotunggal</v>
      </c>
      <c r="D11" s="39">
        <v>451</v>
      </c>
      <c r="E11" s="40">
        <f>D11/Z11*100</f>
        <v>5.9925591283550359</v>
      </c>
      <c r="F11" s="39">
        <v>237</v>
      </c>
      <c r="G11" s="40">
        <f>F11/Z11*100</f>
        <v>3.1490831783151743</v>
      </c>
      <c r="H11" s="41">
        <v>334</v>
      </c>
      <c r="I11" s="40">
        <f>H11/Z11*100</f>
        <v>4.437948445389317</v>
      </c>
      <c r="J11" s="42">
        <v>825</v>
      </c>
      <c r="K11" s="40">
        <f>J11/Z11*100</f>
        <v>10.961998405527504</v>
      </c>
      <c r="L11" s="43">
        <f t="shared" ref="L11:M26" si="0">SUM(D11,F11,H11,J11)</f>
        <v>1847</v>
      </c>
      <c r="M11" s="40">
        <f t="shared" si="0"/>
        <v>24.541589157587033</v>
      </c>
      <c r="N11" s="44">
        <v>262</v>
      </c>
      <c r="O11" s="40">
        <f t="shared" ref="O11:O31" si="1">N11/Z11*100</f>
        <v>3.4812649481796436</v>
      </c>
      <c r="P11" s="42">
        <v>3646</v>
      </c>
      <c r="Q11" s="40">
        <f t="shared" ref="Q11:Q31" si="2">P11/Z11*100</f>
        <v>48.445389317034284</v>
      </c>
      <c r="R11" s="42">
        <v>1771</v>
      </c>
      <c r="S11" s="40">
        <f t="shared" ref="S11:S31" si="3">R11/Z11*100</f>
        <v>23.531756577199044</v>
      </c>
      <c r="T11" s="45">
        <v>0</v>
      </c>
      <c r="U11" s="40">
        <f t="shared" ref="U11:U31" si="4">T11/Z11*100</f>
        <v>0</v>
      </c>
      <c r="V11" s="45">
        <v>0</v>
      </c>
      <c r="W11" s="40">
        <f>V11/Z11*100</f>
        <v>0</v>
      </c>
      <c r="X11" s="43">
        <f t="shared" ref="X11:Y26" si="5">SUM(N11,P11,R11,T11,V11)</f>
        <v>5679</v>
      </c>
      <c r="Y11" s="40">
        <f>SUM(O11,Q11,S11,U11,W11)</f>
        <v>75.458410842412974</v>
      </c>
      <c r="Z11" s="46">
        <f>SUM(L11,X11)</f>
        <v>7526</v>
      </c>
      <c r="AA11" s="47">
        <f>SUM(M11,Y11)</f>
        <v>100</v>
      </c>
    </row>
    <row r="12" spans="1:36" ht="25.5" customHeight="1" x14ac:dyDescent="0.2">
      <c r="A12" s="48">
        <f>'[1]4'!A13</f>
        <v>2</v>
      </c>
      <c r="B12" s="49" t="str">
        <f>'[1]4'!B13</f>
        <v>Bandar</v>
      </c>
      <c r="C12" s="49" t="str">
        <f>'[1]4'!C13</f>
        <v>Bandar I</v>
      </c>
      <c r="D12" s="50">
        <v>525</v>
      </c>
      <c r="E12" s="51">
        <f t="shared" ref="E12:E31" si="6">D12/Z12*100</f>
        <v>6.258941344778254</v>
      </c>
      <c r="F12" s="50">
        <v>219</v>
      </c>
      <c r="G12" s="51">
        <f t="shared" ref="G12:G31" si="7">F12/Z12*100</f>
        <v>2.6108726752503575</v>
      </c>
      <c r="H12" s="52">
        <v>308</v>
      </c>
      <c r="I12" s="51">
        <f t="shared" ref="I12:I31" si="8">H12/Z12*100</f>
        <v>3.6719122556032429</v>
      </c>
      <c r="J12" s="53">
        <v>1436</v>
      </c>
      <c r="K12" s="51">
        <f t="shared" ref="K12:K31" si="9">J12/Z12*100</f>
        <v>17.119694802098234</v>
      </c>
      <c r="L12" s="54">
        <f t="shared" si="0"/>
        <v>2488</v>
      </c>
      <c r="M12" s="51">
        <f t="shared" si="0"/>
        <v>29.66142107773009</v>
      </c>
      <c r="N12" s="52">
        <v>470</v>
      </c>
      <c r="O12" s="51">
        <f t="shared" si="1"/>
        <v>5.6032427277062471</v>
      </c>
      <c r="P12" s="53">
        <v>3404</v>
      </c>
      <c r="Q12" s="51">
        <f t="shared" si="2"/>
        <v>40.581783500238437</v>
      </c>
      <c r="R12" s="53">
        <v>2026</v>
      </c>
      <c r="S12" s="51">
        <f t="shared" si="3"/>
        <v>24.153552694325224</v>
      </c>
      <c r="T12" s="55">
        <v>0</v>
      </c>
      <c r="U12" s="51">
        <f t="shared" si="4"/>
        <v>0</v>
      </c>
      <c r="V12" s="55">
        <v>0</v>
      </c>
      <c r="W12" s="51">
        <f>V12/Z12*100</f>
        <v>0</v>
      </c>
      <c r="X12" s="54">
        <f t="shared" si="5"/>
        <v>5900</v>
      </c>
      <c r="Y12" s="51">
        <f>SUM(O12,Q12,S12,U12,W12)</f>
        <v>70.338578922269903</v>
      </c>
      <c r="Z12" s="56">
        <f t="shared" ref="Z12:AA27" si="10">SUM(L12,X12)</f>
        <v>8388</v>
      </c>
      <c r="AA12" s="57">
        <f>SUM(M12,Y12)</f>
        <v>100</v>
      </c>
    </row>
    <row r="13" spans="1:36" ht="25.5" customHeight="1" x14ac:dyDescent="0.2">
      <c r="A13" s="58">
        <f>'[1]4'!A14</f>
        <v>0</v>
      </c>
      <c r="B13" s="59">
        <f>'[1]4'!B14</f>
        <v>0</v>
      </c>
      <c r="C13" s="49" t="str">
        <f>'[1]4'!C14</f>
        <v>Bandar II</v>
      </c>
      <c r="D13" s="50">
        <v>202</v>
      </c>
      <c r="E13" s="51">
        <f t="shared" si="6"/>
        <v>6.5520596821277977</v>
      </c>
      <c r="F13" s="50">
        <v>55</v>
      </c>
      <c r="G13" s="51">
        <f t="shared" si="7"/>
        <v>1.7839766461239055</v>
      </c>
      <c r="H13" s="52">
        <v>133</v>
      </c>
      <c r="I13" s="51">
        <f t="shared" si="8"/>
        <v>4.3139798897178077</v>
      </c>
      <c r="J13" s="53">
        <v>556</v>
      </c>
      <c r="K13" s="51">
        <f t="shared" si="9"/>
        <v>18.034382095361661</v>
      </c>
      <c r="L13" s="54">
        <f t="shared" si="0"/>
        <v>946</v>
      </c>
      <c r="M13" s="51">
        <f t="shared" si="0"/>
        <v>30.684398313331172</v>
      </c>
      <c r="N13" s="52">
        <v>143</v>
      </c>
      <c r="O13" s="51">
        <f t="shared" si="1"/>
        <v>4.6383392799221541</v>
      </c>
      <c r="P13" s="53">
        <v>1609</v>
      </c>
      <c r="Q13" s="51">
        <f t="shared" si="2"/>
        <v>52.189425883879338</v>
      </c>
      <c r="R13" s="53">
        <v>385</v>
      </c>
      <c r="S13" s="51">
        <f t="shared" si="3"/>
        <v>12.487836522867338</v>
      </c>
      <c r="T13" s="55">
        <v>0</v>
      </c>
      <c r="U13" s="51">
        <f t="shared" si="4"/>
        <v>0</v>
      </c>
      <c r="V13" s="55">
        <v>0</v>
      </c>
      <c r="W13" s="51">
        <f t="shared" ref="W13:W31" si="11">V13/Z13*100</f>
        <v>0</v>
      </c>
      <c r="X13" s="54">
        <f t="shared" si="5"/>
        <v>2137</v>
      </c>
      <c r="Y13" s="51">
        <f>SUM(O13,Q13,S13,U13,W13)</f>
        <v>69.315601686668828</v>
      </c>
      <c r="Z13" s="56">
        <f t="shared" si="10"/>
        <v>3083</v>
      </c>
      <c r="AA13" s="57">
        <f t="shared" si="10"/>
        <v>100</v>
      </c>
    </row>
    <row r="14" spans="1:36" ht="25.5" customHeight="1" x14ac:dyDescent="0.2">
      <c r="A14" s="48">
        <f>'[1]4'!A15</f>
        <v>3</v>
      </c>
      <c r="B14" s="49" t="str">
        <f>'[1]4'!B15</f>
        <v>Blado</v>
      </c>
      <c r="C14" s="49" t="str">
        <f>'[1]4'!C15</f>
        <v>Blado I</v>
      </c>
      <c r="D14" s="50">
        <v>335</v>
      </c>
      <c r="E14" s="51">
        <f t="shared" si="6"/>
        <v>6.1819523897398048</v>
      </c>
      <c r="F14" s="50">
        <v>353</v>
      </c>
      <c r="G14" s="51">
        <f t="shared" si="7"/>
        <v>6.5141169957556739</v>
      </c>
      <c r="H14" s="52">
        <v>288</v>
      </c>
      <c r="I14" s="51">
        <f t="shared" si="8"/>
        <v>5.3146336962539209</v>
      </c>
      <c r="J14" s="53">
        <v>1203</v>
      </c>
      <c r="K14" s="51">
        <f t="shared" si="9"/>
        <v>22.199667835393985</v>
      </c>
      <c r="L14" s="54">
        <f t="shared" si="0"/>
        <v>2179</v>
      </c>
      <c r="M14" s="51">
        <f t="shared" si="0"/>
        <v>40.210370917143379</v>
      </c>
      <c r="N14" s="52">
        <v>184</v>
      </c>
      <c r="O14" s="51">
        <f t="shared" si="1"/>
        <v>3.3954604170511167</v>
      </c>
      <c r="P14" s="53">
        <v>2180</v>
      </c>
      <c r="Q14" s="51">
        <f t="shared" si="2"/>
        <v>40.228824506366493</v>
      </c>
      <c r="R14" s="53">
        <v>876</v>
      </c>
      <c r="S14" s="51">
        <f t="shared" si="3"/>
        <v>16.165344159439009</v>
      </c>
      <c r="T14" s="55">
        <v>0</v>
      </c>
      <c r="U14" s="51">
        <f t="shared" si="4"/>
        <v>0</v>
      </c>
      <c r="V14" s="55">
        <v>0</v>
      </c>
      <c r="W14" s="51">
        <f t="shared" si="11"/>
        <v>0</v>
      </c>
      <c r="X14" s="54">
        <f t="shared" si="5"/>
        <v>3240</v>
      </c>
      <c r="Y14" s="51">
        <f t="shared" si="5"/>
        <v>59.789629082856621</v>
      </c>
      <c r="Z14" s="56">
        <f t="shared" si="10"/>
        <v>5419</v>
      </c>
      <c r="AA14" s="57">
        <f t="shared" si="10"/>
        <v>100</v>
      </c>
    </row>
    <row r="15" spans="1:36" ht="25.5" customHeight="1" x14ac:dyDescent="0.2">
      <c r="A15" s="58">
        <f>'[1]4'!A16</f>
        <v>0</v>
      </c>
      <c r="B15" s="59">
        <f>'[1]4'!B16</f>
        <v>0</v>
      </c>
      <c r="C15" s="49" t="str">
        <f>'[1]4'!C16</f>
        <v>Blado II</v>
      </c>
      <c r="D15" s="50">
        <v>159</v>
      </c>
      <c r="E15" s="51">
        <f t="shared" si="6"/>
        <v>6</v>
      </c>
      <c r="F15" s="50">
        <v>105</v>
      </c>
      <c r="G15" s="51">
        <f t="shared" si="7"/>
        <v>3.9622641509433962</v>
      </c>
      <c r="H15" s="52">
        <v>199</v>
      </c>
      <c r="I15" s="51">
        <f t="shared" si="8"/>
        <v>7.5094339622641506</v>
      </c>
      <c r="J15" s="53">
        <v>367</v>
      </c>
      <c r="K15" s="51">
        <f t="shared" si="9"/>
        <v>13.849056603773585</v>
      </c>
      <c r="L15" s="54">
        <f t="shared" si="0"/>
        <v>830</v>
      </c>
      <c r="M15" s="51">
        <f t="shared" si="0"/>
        <v>31.320754716981128</v>
      </c>
      <c r="N15" s="52">
        <v>84</v>
      </c>
      <c r="O15" s="51">
        <f t="shared" si="1"/>
        <v>3.1698113207547167</v>
      </c>
      <c r="P15" s="53">
        <v>1267</v>
      </c>
      <c r="Q15" s="51">
        <f t="shared" si="2"/>
        <v>47.811320754716981</v>
      </c>
      <c r="R15" s="53">
        <v>469</v>
      </c>
      <c r="S15" s="51">
        <f t="shared" si="3"/>
        <v>17.69811320754717</v>
      </c>
      <c r="T15" s="55">
        <v>0</v>
      </c>
      <c r="U15" s="51">
        <f t="shared" si="4"/>
        <v>0</v>
      </c>
      <c r="V15" s="55">
        <v>0</v>
      </c>
      <c r="W15" s="51">
        <f t="shared" si="11"/>
        <v>0</v>
      </c>
      <c r="X15" s="54">
        <f t="shared" si="5"/>
        <v>1820</v>
      </c>
      <c r="Y15" s="51">
        <f t="shared" si="5"/>
        <v>68.679245283018872</v>
      </c>
      <c r="Z15" s="56">
        <f t="shared" si="10"/>
        <v>2650</v>
      </c>
      <c r="AA15" s="57">
        <f t="shared" si="10"/>
        <v>100</v>
      </c>
    </row>
    <row r="16" spans="1:36" ht="25.5" customHeight="1" x14ac:dyDescent="0.2">
      <c r="A16" s="48">
        <f>'[1]4'!A17</f>
        <v>4</v>
      </c>
      <c r="B16" s="49" t="str">
        <f>'[1]4'!C17</f>
        <v xml:space="preserve">Reban </v>
      </c>
      <c r="C16" s="49" t="str">
        <f>'[1]4'!C17</f>
        <v xml:space="preserve">Reban </v>
      </c>
      <c r="D16" s="50">
        <v>850</v>
      </c>
      <c r="E16" s="51">
        <f t="shared" si="6"/>
        <v>9.8073151032652586</v>
      </c>
      <c r="F16" s="50">
        <v>663</v>
      </c>
      <c r="G16" s="51">
        <f t="shared" si="7"/>
        <v>7.6497057805469018</v>
      </c>
      <c r="H16" s="52">
        <v>381</v>
      </c>
      <c r="I16" s="51">
        <f t="shared" si="8"/>
        <v>4.3959847698165451</v>
      </c>
      <c r="J16" s="53">
        <v>1127</v>
      </c>
      <c r="K16" s="51">
        <f t="shared" si="9"/>
        <v>13.003346025152879</v>
      </c>
      <c r="L16" s="54">
        <f t="shared" si="0"/>
        <v>3021</v>
      </c>
      <c r="M16" s="51">
        <f t="shared" si="0"/>
        <v>34.856351678781586</v>
      </c>
      <c r="N16" s="52">
        <v>1075</v>
      </c>
      <c r="O16" s="51">
        <f t="shared" si="1"/>
        <v>12.403369101188416</v>
      </c>
      <c r="P16" s="53">
        <v>3112</v>
      </c>
      <c r="Q16" s="51">
        <f t="shared" si="2"/>
        <v>35.906311295719398</v>
      </c>
      <c r="R16" s="53">
        <v>1459</v>
      </c>
      <c r="S16" s="51">
        <f t="shared" si="3"/>
        <v>16.833967924310603</v>
      </c>
      <c r="T16" s="55">
        <v>0</v>
      </c>
      <c r="U16" s="51">
        <f t="shared" si="4"/>
        <v>0</v>
      </c>
      <c r="V16" s="55">
        <v>0</v>
      </c>
      <c r="W16" s="51">
        <f t="shared" si="11"/>
        <v>0</v>
      </c>
      <c r="X16" s="54">
        <f t="shared" si="5"/>
        <v>5646</v>
      </c>
      <c r="Y16" s="51">
        <f t="shared" si="5"/>
        <v>65.143648321218421</v>
      </c>
      <c r="Z16" s="56">
        <f t="shared" si="10"/>
        <v>8667</v>
      </c>
      <c r="AA16" s="57">
        <f t="shared" si="10"/>
        <v>100</v>
      </c>
    </row>
    <row r="17" spans="1:27" ht="25.5" customHeight="1" x14ac:dyDescent="0.2">
      <c r="A17" s="48">
        <f>'[1]4'!A18</f>
        <v>5</v>
      </c>
      <c r="B17" s="49" t="str">
        <f>'[1]4'!B18</f>
        <v>Bawang</v>
      </c>
      <c r="C17" s="49" t="str">
        <f>'[1]4'!C18</f>
        <v>Bawang</v>
      </c>
      <c r="D17" s="50">
        <v>1173</v>
      </c>
      <c r="E17" s="51">
        <f t="shared" si="6"/>
        <v>9.6870096622347006</v>
      </c>
      <c r="F17" s="50">
        <v>400</v>
      </c>
      <c r="G17" s="51">
        <f t="shared" si="7"/>
        <v>3.3033281030638371</v>
      </c>
      <c r="H17" s="52">
        <v>335</v>
      </c>
      <c r="I17" s="51">
        <f t="shared" si="8"/>
        <v>2.7665372863159634</v>
      </c>
      <c r="J17" s="53">
        <v>1879</v>
      </c>
      <c r="K17" s="51">
        <f t="shared" si="9"/>
        <v>15.517383764142373</v>
      </c>
      <c r="L17" s="54">
        <f t="shared" si="0"/>
        <v>3787</v>
      </c>
      <c r="M17" s="51">
        <f t="shared" si="0"/>
        <v>31.274258815756873</v>
      </c>
      <c r="N17" s="52">
        <v>698</v>
      </c>
      <c r="O17" s="51">
        <f t="shared" si="1"/>
        <v>5.7643075398463948</v>
      </c>
      <c r="P17" s="53">
        <v>6004</v>
      </c>
      <c r="Q17" s="51">
        <f t="shared" si="2"/>
        <v>49.582954826988193</v>
      </c>
      <c r="R17" s="53">
        <v>1620</v>
      </c>
      <c r="S17" s="51">
        <f t="shared" si="3"/>
        <v>13.37847881740854</v>
      </c>
      <c r="T17" s="55">
        <v>0</v>
      </c>
      <c r="U17" s="51">
        <f t="shared" si="4"/>
        <v>0</v>
      </c>
      <c r="V17" s="55">
        <v>0</v>
      </c>
      <c r="W17" s="51">
        <f t="shared" si="11"/>
        <v>0</v>
      </c>
      <c r="X17" s="54">
        <f t="shared" si="5"/>
        <v>8322</v>
      </c>
      <c r="Y17" s="51">
        <f t="shared" si="5"/>
        <v>68.72574118424312</v>
      </c>
      <c r="Z17" s="56">
        <f t="shared" si="10"/>
        <v>12109</v>
      </c>
      <c r="AA17" s="57">
        <f t="shared" si="10"/>
        <v>100</v>
      </c>
    </row>
    <row r="18" spans="1:27" ht="25.5" customHeight="1" x14ac:dyDescent="0.2">
      <c r="A18" s="48">
        <f>'[1]4'!A19</f>
        <v>6</v>
      </c>
      <c r="B18" s="49" t="str">
        <f>'[1]4'!B19</f>
        <v>Tersono</v>
      </c>
      <c r="C18" s="49" t="str">
        <f>'[1]4'!C19</f>
        <v>Tersono</v>
      </c>
      <c r="D18" s="50">
        <v>582</v>
      </c>
      <c r="E18" s="51">
        <f t="shared" si="6"/>
        <v>7.6902748414376321</v>
      </c>
      <c r="F18" s="50">
        <v>371</v>
      </c>
      <c r="G18" s="51">
        <f t="shared" si="7"/>
        <v>4.9022198731501057</v>
      </c>
      <c r="H18" s="52">
        <v>366</v>
      </c>
      <c r="I18" s="51">
        <f t="shared" si="8"/>
        <v>4.8361522198731501</v>
      </c>
      <c r="J18" s="53">
        <v>1474</v>
      </c>
      <c r="K18" s="51">
        <f t="shared" si="9"/>
        <v>19.476744186046513</v>
      </c>
      <c r="L18" s="54">
        <f t="shared" si="0"/>
        <v>2793</v>
      </c>
      <c r="M18" s="51">
        <f t="shared" si="0"/>
        <v>36.905391120507403</v>
      </c>
      <c r="N18" s="52">
        <v>374</v>
      </c>
      <c r="O18" s="51">
        <f t="shared" si="1"/>
        <v>4.941860465116279</v>
      </c>
      <c r="P18" s="53">
        <v>3154</v>
      </c>
      <c r="Q18" s="51">
        <f t="shared" si="2"/>
        <v>41.675475687103592</v>
      </c>
      <c r="R18" s="53">
        <v>1247</v>
      </c>
      <c r="S18" s="51">
        <f t="shared" si="3"/>
        <v>16.477272727272727</v>
      </c>
      <c r="T18" s="55">
        <v>0</v>
      </c>
      <c r="U18" s="51">
        <f t="shared" si="4"/>
        <v>0</v>
      </c>
      <c r="V18" s="55">
        <v>0</v>
      </c>
      <c r="W18" s="51">
        <f t="shared" si="11"/>
        <v>0</v>
      </c>
      <c r="X18" s="54">
        <f t="shared" si="5"/>
        <v>4775</v>
      </c>
      <c r="Y18" s="51">
        <f t="shared" si="5"/>
        <v>63.094608879492597</v>
      </c>
      <c r="Z18" s="56">
        <f t="shared" si="10"/>
        <v>7568</v>
      </c>
      <c r="AA18" s="57">
        <f t="shared" si="10"/>
        <v>100</v>
      </c>
    </row>
    <row r="19" spans="1:27" ht="25.5" customHeight="1" x14ac:dyDescent="0.2">
      <c r="A19" s="48">
        <f>'[1]4'!A20</f>
        <v>7</v>
      </c>
      <c r="B19" s="49" t="str">
        <f>'[1]4'!B20</f>
        <v>Gringsing</v>
      </c>
      <c r="C19" s="49" t="str">
        <f>'[1]4'!C20</f>
        <v>Gringsing I</v>
      </c>
      <c r="D19" s="50">
        <v>417</v>
      </c>
      <c r="E19" s="51">
        <f t="shared" si="6"/>
        <v>3.6241960716148096</v>
      </c>
      <c r="F19" s="50">
        <v>58</v>
      </c>
      <c r="G19" s="51">
        <f t="shared" si="7"/>
        <v>0.50408482530853471</v>
      </c>
      <c r="H19" s="52">
        <v>422</v>
      </c>
      <c r="I19" s="51">
        <f t="shared" si="8"/>
        <v>3.6676516600034765</v>
      </c>
      <c r="J19" s="53">
        <v>335</v>
      </c>
      <c r="K19" s="51">
        <f t="shared" si="9"/>
        <v>2.9115244220406744</v>
      </c>
      <c r="L19" s="54">
        <f t="shared" si="0"/>
        <v>1232</v>
      </c>
      <c r="M19" s="51">
        <f t="shared" si="0"/>
        <v>10.707456978967496</v>
      </c>
      <c r="N19" s="52">
        <v>851</v>
      </c>
      <c r="O19" s="51">
        <f t="shared" si="1"/>
        <v>7.3961411437510867</v>
      </c>
      <c r="P19" s="53">
        <v>6576</v>
      </c>
      <c r="Q19" s="51">
        <f t="shared" si="2"/>
        <v>57.152789848774553</v>
      </c>
      <c r="R19" s="53">
        <v>2847</v>
      </c>
      <c r="S19" s="51">
        <f t="shared" si="3"/>
        <v>24.743612028506867</v>
      </c>
      <c r="T19" s="55">
        <v>0</v>
      </c>
      <c r="U19" s="51">
        <f t="shared" si="4"/>
        <v>0</v>
      </c>
      <c r="V19" s="55">
        <v>0</v>
      </c>
      <c r="W19" s="51">
        <f t="shared" si="11"/>
        <v>0</v>
      </c>
      <c r="X19" s="54">
        <f t="shared" si="5"/>
        <v>10274</v>
      </c>
      <c r="Y19" s="51">
        <f t="shared" si="5"/>
        <v>89.292543021032515</v>
      </c>
      <c r="Z19" s="56">
        <f t="shared" si="10"/>
        <v>11506</v>
      </c>
      <c r="AA19" s="57">
        <f t="shared" si="10"/>
        <v>100.00000000000001</v>
      </c>
    </row>
    <row r="20" spans="1:27" ht="25.5" customHeight="1" x14ac:dyDescent="0.2">
      <c r="A20" s="58">
        <f>'[1]4'!A21</f>
        <v>0</v>
      </c>
      <c r="B20" s="59">
        <f>'[1]4'!B21</f>
        <v>0</v>
      </c>
      <c r="C20" s="49" t="str">
        <f>'[1]4'!C21</f>
        <v>Gringsing II</v>
      </c>
      <c r="D20" s="50">
        <v>196</v>
      </c>
      <c r="E20" s="51">
        <f t="shared" si="6"/>
        <v>4.933299773470929</v>
      </c>
      <c r="F20" s="50">
        <v>59</v>
      </c>
      <c r="G20" s="51">
        <f t="shared" si="7"/>
        <v>1.4850239114019632</v>
      </c>
      <c r="H20" s="52">
        <v>116</v>
      </c>
      <c r="I20" s="51">
        <f t="shared" si="8"/>
        <v>2.9197080291970803</v>
      </c>
      <c r="J20" s="53">
        <v>166</v>
      </c>
      <c r="K20" s="51">
        <f t="shared" si="9"/>
        <v>4.1782028693682349</v>
      </c>
      <c r="L20" s="54">
        <f t="shared" si="0"/>
        <v>537</v>
      </c>
      <c r="M20" s="51">
        <f t="shared" si="0"/>
        <v>13.516234583438207</v>
      </c>
      <c r="N20" s="52">
        <v>370</v>
      </c>
      <c r="O20" s="51">
        <f t="shared" si="1"/>
        <v>9.3128618172665494</v>
      </c>
      <c r="P20" s="53">
        <v>2171</v>
      </c>
      <c r="Q20" s="51">
        <f t="shared" si="2"/>
        <v>54.643845960231566</v>
      </c>
      <c r="R20" s="53">
        <v>895</v>
      </c>
      <c r="S20" s="51">
        <f t="shared" si="3"/>
        <v>22.527057639063681</v>
      </c>
      <c r="T20" s="55">
        <v>0</v>
      </c>
      <c r="U20" s="51">
        <f t="shared" si="4"/>
        <v>0</v>
      </c>
      <c r="V20" s="55">
        <v>0</v>
      </c>
      <c r="W20" s="51">
        <f t="shared" si="11"/>
        <v>0</v>
      </c>
      <c r="X20" s="54">
        <f t="shared" si="5"/>
        <v>3436</v>
      </c>
      <c r="Y20" s="51">
        <f t="shared" si="5"/>
        <v>86.483765416561795</v>
      </c>
      <c r="Z20" s="56">
        <f t="shared" si="10"/>
        <v>3973</v>
      </c>
      <c r="AA20" s="57">
        <f t="shared" si="10"/>
        <v>100</v>
      </c>
    </row>
    <row r="21" spans="1:27" ht="25.5" customHeight="1" x14ac:dyDescent="0.2">
      <c r="A21" s="48">
        <f>'[1]4'!A22</f>
        <v>8</v>
      </c>
      <c r="B21" s="49" t="str">
        <f>'[1]4'!B22</f>
        <v>Limpung</v>
      </c>
      <c r="C21" s="49" t="str">
        <f>'[1]4'!C22</f>
        <v>Limpung</v>
      </c>
      <c r="D21" s="50">
        <v>509</v>
      </c>
      <c r="E21" s="51">
        <f t="shared" si="6"/>
        <v>6.7035427367311993</v>
      </c>
      <c r="F21" s="50">
        <v>270</v>
      </c>
      <c r="G21" s="51">
        <f t="shared" si="7"/>
        <v>3.5559067562228366</v>
      </c>
      <c r="H21" s="52">
        <v>341</v>
      </c>
      <c r="I21" s="51">
        <f t="shared" si="8"/>
        <v>4.4909785328592129</v>
      </c>
      <c r="J21" s="53">
        <v>752</v>
      </c>
      <c r="K21" s="51">
        <f t="shared" si="9"/>
        <v>9.9038588173317521</v>
      </c>
      <c r="L21" s="54">
        <f t="shared" si="0"/>
        <v>1872</v>
      </c>
      <c r="M21" s="51">
        <f t="shared" si="0"/>
        <v>24.654286843145002</v>
      </c>
      <c r="N21" s="52">
        <v>614</v>
      </c>
      <c r="O21" s="51">
        <f t="shared" si="1"/>
        <v>8.0863953641511923</v>
      </c>
      <c r="P21" s="53">
        <v>3985</v>
      </c>
      <c r="Q21" s="51">
        <f t="shared" si="2"/>
        <v>52.48254971684446</v>
      </c>
      <c r="R21" s="53">
        <v>1122</v>
      </c>
      <c r="S21" s="51">
        <f t="shared" si="3"/>
        <v>14.776768075859344</v>
      </c>
      <c r="T21" s="55">
        <v>0</v>
      </c>
      <c r="U21" s="51">
        <f t="shared" si="4"/>
        <v>0</v>
      </c>
      <c r="V21" s="55">
        <v>0</v>
      </c>
      <c r="W21" s="51">
        <f t="shared" si="11"/>
        <v>0</v>
      </c>
      <c r="X21" s="54">
        <f t="shared" si="5"/>
        <v>5721</v>
      </c>
      <c r="Y21" s="51">
        <f t="shared" si="5"/>
        <v>75.345713156854998</v>
      </c>
      <c r="Z21" s="56">
        <f t="shared" si="10"/>
        <v>7593</v>
      </c>
      <c r="AA21" s="57">
        <f t="shared" si="10"/>
        <v>100</v>
      </c>
    </row>
    <row r="22" spans="1:27" ht="25.5" customHeight="1" x14ac:dyDescent="0.2">
      <c r="A22" s="48">
        <f>'[1]4'!A23</f>
        <v>9</v>
      </c>
      <c r="B22" s="49" t="str">
        <f>'[1]4'!B23</f>
        <v>Banyuputih</v>
      </c>
      <c r="C22" s="49" t="str">
        <f>'[1]4'!C23</f>
        <v>Banyuputih</v>
      </c>
      <c r="D22" s="50">
        <v>604</v>
      </c>
      <c r="E22" s="51">
        <f t="shared" si="6"/>
        <v>7.2701011073663935</v>
      </c>
      <c r="F22" s="50">
        <v>150</v>
      </c>
      <c r="G22" s="51">
        <f t="shared" si="7"/>
        <v>1.8054886856042369</v>
      </c>
      <c r="H22" s="52">
        <v>291</v>
      </c>
      <c r="I22" s="51">
        <f t="shared" si="8"/>
        <v>3.5026480500722199</v>
      </c>
      <c r="J22" s="53">
        <v>446</v>
      </c>
      <c r="K22" s="51">
        <f t="shared" si="9"/>
        <v>5.3683196918632641</v>
      </c>
      <c r="L22" s="54">
        <f t="shared" si="0"/>
        <v>1491</v>
      </c>
      <c r="M22" s="51">
        <f t="shared" si="0"/>
        <v>17.946557534906113</v>
      </c>
      <c r="N22" s="52">
        <v>504</v>
      </c>
      <c r="O22" s="51">
        <f t="shared" si="1"/>
        <v>6.0664419836302361</v>
      </c>
      <c r="P22" s="53">
        <v>4184</v>
      </c>
      <c r="Q22" s="51">
        <f t="shared" si="2"/>
        <v>50.361097737120851</v>
      </c>
      <c r="R22" s="53">
        <v>2129</v>
      </c>
      <c r="S22" s="51">
        <f t="shared" si="3"/>
        <v>25.625902744342806</v>
      </c>
      <c r="T22" s="55">
        <v>0</v>
      </c>
      <c r="U22" s="51">
        <f t="shared" si="4"/>
        <v>0</v>
      </c>
      <c r="V22" s="55">
        <v>0</v>
      </c>
      <c r="W22" s="51">
        <f t="shared" si="11"/>
        <v>0</v>
      </c>
      <c r="X22" s="54">
        <f t="shared" si="5"/>
        <v>6817</v>
      </c>
      <c r="Y22" s="51">
        <f t="shared" si="5"/>
        <v>82.053442465093894</v>
      </c>
      <c r="Z22" s="56">
        <f t="shared" si="10"/>
        <v>8308</v>
      </c>
      <c r="AA22" s="57">
        <f t="shared" si="10"/>
        <v>100</v>
      </c>
    </row>
    <row r="23" spans="1:27" ht="25.5" customHeight="1" x14ac:dyDescent="0.2">
      <c r="A23" s="48">
        <f>'[1]4'!A24</f>
        <v>10</v>
      </c>
      <c r="B23" s="49" t="str">
        <f>'[1]4'!B24</f>
        <v>Subah</v>
      </c>
      <c r="C23" s="49" t="str">
        <f>'[1]4'!C24</f>
        <v>Subah</v>
      </c>
      <c r="D23" s="50">
        <v>1097</v>
      </c>
      <c r="E23" s="51">
        <f t="shared" si="6"/>
        <v>9.9600508443798805</v>
      </c>
      <c r="F23" s="50">
        <v>206</v>
      </c>
      <c r="G23" s="51">
        <f t="shared" si="7"/>
        <v>1.8703468313056111</v>
      </c>
      <c r="H23" s="52">
        <v>758</v>
      </c>
      <c r="I23" s="51">
        <f t="shared" si="8"/>
        <v>6.8821499909206469</v>
      </c>
      <c r="J23" s="53">
        <v>497</v>
      </c>
      <c r="K23" s="51">
        <f t="shared" si="9"/>
        <v>4.5124387143635376</v>
      </c>
      <c r="L23" s="54">
        <f t="shared" si="0"/>
        <v>2558</v>
      </c>
      <c r="M23" s="51">
        <f t="shared" si="0"/>
        <v>23.224986380969675</v>
      </c>
      <c r="N23" s="52">
        <v>377</v>
      </c>
      <c r="O23" s="51">
        <f t="shared" si="1"/>
        <v>3.4229162883602684</v>
      </c>
      <c r="P23" s="53">
        <v>6156</v>
      </c>
      <c r="Q23" s="51">
        <f t="shared" si="2"/>
        <v>55.892500453967678</v>
      </c>
      <c r="R23" s="53">
        <v>1923</v>
      </c>
      <c r="S23" s="51">
        <f t="shared" si="3"/>
        <v>17.459596876702381</v>
      </c>
      <c r="T23" s="55">
        <v>0</v>
      </c>
      <c r="U23" s="51">
        <f t="shared" si="4"/>
        <v>0</v>
      </c>
      <c r="V23" s="55">
        <v>0</v>
      </c>
      <c r="W23" s="51">
        <f t="shared" si="11"/>
        <v>0</v>
      </c>
      <c r="X23" s="54">
        <f t="shared" si="5"/>
        <v>8456</v>
      </c>
      <c r="Y23" s="51">
        <f t="shared" si="5"/>
        <v>76.775013619030332</v>
      </c>
      <c r="Z23" s="56">
        <f t="shared" si="10"/>
        <v>11014</v>
      </c>
      <c r="AA23" s="57">
        <f t="shared" si="10"/>
        <v>100</v>
      </c>
    </row>
    <row r="24" spans="1:27" ht="25.5" customHeight="1" x14ac:dyDescent="0.2">
      <c r="A24" s="48">
        <f>'[1]4'!A25</f>
        <v>11</v>
      </c>
      <c r="B24" s="49" t="str">
        <f>'[1]4'!B25</f>
        <v>Pecalungan</v>
      </c>
      <c r="C24" s="49" t="str">
        <f>'[1]4'!C25</f>
        <v>Pecalungan</v>
      </c>
      <c r="D24" s="50">
        <v>395</v>
      </c>
      <c r="E24" s="51">
        <f t="shared" si="6"/>
        <v>5.2117693627127597</v>
      </c>
      <c r="F24" s="50">
        <v>577</v>
      </c>
      <c r="G24" s="51">
        <f t="shared" si="7"/>
        <v>7.6131415754057272</v>
      </c>
      <c r="H24" s="52">
        <v>507</v>
      </c>
      <c r="I24" s="51">
        <f t="shared" si="8"/>
        <v>6.6895368782161233</v>
      </c>
      <c r="J24" s="53">
        <v>698</v>
      </c>
      <c r="K24" s="51">
        <f t="shared" si="9"/>
        <v>9.2096582662620392</v>
      </c>
      <c r="L24" s="54">
        <f t="shared" si="0"/>
        <v>2177</v>
      </c>
      <c r="M24" s="51">
        <f t="shared" si="0"/>
        <v>28.724106082596649</v>
      </c>
      <c r="N24" s="52">
        <v>484</v>
      </c>
      <c r="O24" s="51">
        <f t="shared" si="1"/>
        <v>6.3860667634252533</v>
      </c>
      <c r="P24" s="53">
        <v>3291</v>
      </c>
      <c r="Q24" s="51">
        <f t="shared" si="2"/>
        <v>43.422615120728331</v>
      </c>
      <c r="R24" s="53">
        <v>1627</v>
      </c>
      <c r="S24" s="51">
        <f t="shared" si="3"/>
        <v>21.467212033249769</v>
      </c>
      <c r="T24" s="55">
        <v>0</v>
      </c>
      <c r="U24" s="51">
        <f t="shared" si="4"/>
        <v>0</v>
      </c>
      <c r="V24" s="55">
        <v>0</v>
      </c>
      <c r="W24" s="51">
        <f t="shared" si="11"/>
        <v>0</v>
      </c>
      <c r="X24" s="54">
        <f t="shared" si="5"/>
        <v>5402</v>
      </c>
      <c r="Y24" s="51">
        <f t="shared" si="5"/>
        <v>71.275893917403351</v>
      </c>
      <c r="Z24" s="56">
        <f t="shared" si="10"/>
        <v>7579</v>
      </c>
      <c r="AA24" s="57">
        <f t="shared" si="10"/>
        <v>100</v>
      </c>
    </row>
    <row r="25" spans="1:27" ht="25.5" customHeight="1" x14ac:dyDescent="0.2">
      <c r="A25" s="48">
        <f>'[1]4'!A26</f>
        <v>12</v>
      </c>
      <c r="B25" s="49" t="str">
        <f>'[1]4'!B26</f>
        <v>Tulis</v>
      </c>
      <c r="C25" s="49" t="str">
        <f>'[1]4'!C26</f>
        <v>Tulis</v>
      </c>
      <c r="D25" s="50">
        <v>237</v>
      </c>
      <c r="E25" s="51">
        <f t="shared" si="6"/>
        <v>3.4407665505226483</v>
      </c>
      <c r="F25" s="50">
        <v>212</v>
      </c>
      <c r="G25" s="51">
        <f t="shared" si="7"/>
        <v>3.0778164924506388</v>
      </c>
      <c r="H25" s="52">
        <v>351</v>
      </c>
      <c r="I25" s="51">
        <f t="shared" si="8"/>
        <v>5.0958188153310102</v>
      </c>
      <c r="J25" s="53">
        <v>896</v>
      </c>
      <c r="K25" s="51">
        <f t="shared" si="9"/>
        <v>13.008130081300814</v>
      </c>
      <c r="L25" s="54">
        <f t="shared" si="0"/>
        <v>1696</v>
      </c>
      <c r="M25" s="51">
        <f t="shared" si="0"/>
        <v>24.622531939605111</v>
      </c>
      <c r="N25" s="52">
        <v>529</v>
      </c>
      <c r="O25" s="51">
        <f t="shared" si="1"/>
        <v>7.6800232288037158</v>
      </c>
      <c r="P25" s="53">
        <v>4323</v>
      </c>
      <c r="Q25" s="51">
        <f t="shared" si="2"/>
        <v>62.761324041811847</v>
      </c>
      <c r="R25" s="53">
        <v>340</v>
      </c>
      <c r="S25" s="51">
        <f t="shared" si="3"/>
        <v>4.9361207897793262</v>
      </c>
      <c r="T25" s="55">
        <v>0</v>
      </c>
      <c r="U25" s="51">
        <f t="shared" si="4"/>
        <v>0</v>
      </c>
      <c r="V25" s="55">
        <v>0</v>
      </c>
      <c r="W25" s="51">
        <f t="shared" si="11"/>
        <v>0</v>
      </c>
      <c r="X25" s="54">
        <f t="shared" si="5"/>
        <v>5192</v>
      </c>
      <c r="Y25" s="51">
        <f t="shared" si="5"/>
        <v>75.377468060394889</v>
      </c>
      <c r="Z25" s="56">
        <f t="shared" si="10"/>
        <v>6888</v>
      </c>
      <c r="AA25" s="57">
        <f t="shared" si="10"/>
        <v>100</v>
      </c>
    </row>
    <row r="26" spans="1:27" ht="25.5" customHeight="1" x14ac:dyDescent="0.2">
      <c r="A26" s="48">
        <f>'[1]4'!A27</f>
        <v>13</v>
      </c>
      <c r="B26" s="49" t="str">
        <f>'[1]4'!B27</f>
        <v>Kandeman</v>
      </c>
      <c r="C26" s="49" t="str">
        <f>'[1]4'!C27</f>
        <v>Kandeman</v>
      </c>
      <c r="D26" s="50">
        <v>164</v>
      </c>
      <c r="E26" s="51">
        <f t="shared" si="6"/>
        <v>1.8512247431990068</v>
      </c>
      <c r="F26" s="50">
        <v>88</v>
      </c>
      <c r="G26" s="51">
        <f t="shared" si="7"/>
        <v>0.99334010610678414</v>
      </c>
      <c r="H26" s="52">
        <v>329</v>
      </c>
      <c r="I26" s="51">
        <f t="shared" si="8"/>
        <v>3.7137374421492266</v>
      </c>
      <c r="J26" s="53">
        <v>715</v>
      </c>
      <c r="K26" s="51">
        <f t="shared" si="9"/>
        <v>8.0708883621176195</v>
      </c>
      <c r="L26" s="54">
        <f t="shared" si="0"/>
        <v>1296</v>
      </c>
      <c r="M26" s="51">
        <f t="shared" si="0"/>
        <v>14.629190653572637</v>
      </c>
      <c r="N26" s="52">
        <v>184</v>
      </c>
      <c r="O26" s="51">
        <f t="shared" si="1"/>
        <v>2.0769838582232758</v>
      </c>
      <c r="P26" s="53">
        <v>5978</v>
      </c>
      <c r="Q26" s="51">
        <f t="shared" si="2"/>
        <v>67.479399480754026</v>
      </c>
      <c r="R26" s="53">
        <v>1401</v>
      </c>
      <c r="S26" s="51">
        <f t="shared" si="3"/>
        <v>15.81442600745005</v>
      </c>
      <c r="T26" s="55">
        <v>0</v>
      </c>
      <c r="U26" s="51">
        <f t="shared" si="4"/>
        <v>0</v>
      </c>
      <c r="V26" s="55">
        <v>0</v>
      </c>
      <c r="W26" s="51">
        <f t="shared" si="11"/>
        <v>0</v>
      </c>
      <c r="X26" s="54">
        <f t="shared" si="5"/>
        <v>7563</v>
      </c>
      <c r="Y26" s="51">
        <f t="shared" si="5"/>
        <v>85.37080934642735</v>
      </c>
      <c r="Z26" s="56">
        <f t="shared" si="10"/>
        <v>8859</v>
      </c>
      <c r="AA26" s="57">
        <f t="shared" si="10"/>
        <v>99.999999999999986</v>
      </c>
    </row>
    <row r="27" spans="1:27" ht="25.5" customHeight="1" x14ac:dyDescent="0.2">
      <c r="A27" s="48">
        <f>'[1]4'!A28</f>
        <v>14</v>
      </c>
      <c r="B27" s="49" t="str">
        <f>'[1]4'!B28</f>
        <v>Batang</v>
      </c>
      <c r="C27" s="49" t="str">
        <f>'[1]4'!C28</f>
        <v>Batang I</v>
      </c>
      <c r="D27" s="50">
        <v>337</v>
      </c>
      <c r="E27" s="51">
        <f t="shared" si="6"/>
        <v>7.3324630113141858</v>
      </c>
      <c r="F27" s="50">
        <v>11</v>
      </c>
      <c r="G27" s="51">
        <f t="shared" si="7"/>
        <v>0.2393385552654482</v>
      </c>
      <c r="H27" s="52">
        <v>308</v>
      </c>
      <c r="I27" s="51">
        <f t="shared" si="8"/>
        <v>6.7014795474325499</v>
      </c>
      <c r="J27" s="53">
        <v>273</v>
      </c>
      <c r="K27" s="51">
        <f t="shared" si="9"/>
        <v>5.9399477806788514</v>
      </c>
      <c r="L27" s="54">
        <f t="shared" ref="L27:M37" si="12">SUM(D27,F27,H27,J27)</f>
        <v>929</v>
      </c>
      <c r="M27" s="51">
        <f t="shared" si="12"/>
        <v>20.213228894691035</v>
      </c>
      <c r="N27" s="52">
        <v>128</v>
      </c>
      <c r="O27" s="51">
        <f t="shared" si="1"/>
        <v>2.78503046127067</v>
      </c>
      <c r="P27" s="53">
        <v>2552</v>
      </c>
      <c r="Q27" s="51">
        <f t="shared" si="2"/>
        <v>55.52654482158399</v>
      </c>
      <c r="R27" s="53">
        <v>987</v>
      </c>
      <c r="S27" s="51">
        <f t="shared" si="3"/>
        <v>21.475195822454307</v>
      </c>
      <c r="T27" s="55">
        <v>0</v>
      </c>
      <c r="U27" s="51">
        <f t="shared" si="4"/>
        <v>0</v>
      </c>
      <c r="V27" s="55">
        <v>0</v>
      </c>
      <c r="W27" s="51">
        <f t="shared" si="11"/>
        <v>0</v>
      </c>
      <c r="X27" s="54">
        <f t="shared" ref="X27:Y37" si="13">SUM(N27,P27,R27,T27,V27)</f>
        <v>3667</v>
      </c>
      <c r="Y27" s="51">
        <f t="shared" si="13"/>
        <v>79.786771105308972</v>
      </c>
      <c r="Z27" s="56">
        <f t="shared" si="10"/>
        <v>4596</v>
      </c>
      <c r="AA27" s="57">
        <f t="shared" si="10"/>
        <v>100</v>
      </c>
    </row>
    <row r="28" spans="1:27" ht="25.5" customHeight="1" x14ac:dyDescent="0.2">
      <c r="A28" s="60">
        <f>'[1]4'!A29</f>
        <v>0</v>
      </c>
      <c r="B28" s="61">
        <f>'[1]4'!B29</f>
        <v>0</v>
      </c>
      <c r="C28" s="49" t="str">
        <f>'[1]4'!C29</f>
        <v>Batang II</v>
      </c>
      <c r="D28" s="50">
        <v>322</v>
      </c>
      <c r="E28" s="51">
        <f t="shared" si="6"/>
        <v>6.1567877629063101</v>
      </c>
      <c r="F28" s="50">
        <v>13</v>
      </c>
      <c r="G28" s="51">
        <f t="shared" si="7"/>
        <v>0.24856596558317398</v>
      </c>
      <c r="H28" s="52">
        <v>280</v>
      </c>
      <c r="I28" s="51">
        <f t="shared" si="8"/>
        <v>5.353728489483748</v>
      </c>
      <c r="J28" s="53">
        <v>200</v>
      </c>
      <c r="K28" s="51">
        <f t="shared" si="9"/>
        <v>3.8240917782026771</v>
      </c>
      <c r="L28" s="54">
        <f t="shared" si="12"/>
        <v>815</v>
      </c>
      <c r="M28" s="51">
        <f t="shared" si="12"/>
        <v>15.583173996175908</v>
      </c>
      <c r="N28" s="52">
        <v>85</v>
      </c>
      <c r="O28" s="51">
        <f t="shared" si="1"/>
        <v>1.6252390057361379</v>
      </c>
      <c r="P28" s="53">
        <v>3410</v>
      </c>
      <c r="Q28" s="51">
        <f t="shared" si="2"/>
        <v>65.200764818355637</v>
      </c>
      <c r="R28" s="53">
        <v>920</v>
      </c>
      <c r="S28" s="51">
        <f t="shared" si="3"/>
        <v>17.590822179732314</v>
      </c>
      <c r="T28" s="55">
        <v>0</v>
      </c>
      <c r="U28" s="51">
        <f t="shared" si="4"/>
        <v>0</v>
      </c>
      <c r="V28" s="55">
        <v>0</v>
      </c>
      <c r="W28" s="51">
        <f t="shared" si="11"/>
        <v>0</v>
      </c>
      <c r="X28" s="54">
        <f t="shared" si="13"/>
        <v>4415</v>
      </c>
      <c r="Y28" s="51">
        <f t="shared" si="13"/>
        <v>84.416826003824085</v>
      </c>
      <c r="Z28" s="56">
        <f t="shared" ref="Z28:AA38" si="14">SUM(L28,X28)</f>
        <v>5230</v>
      </c>
      <c r="AA28" s="57">
        <f t="shared" si="14"/>
        <v>100</v>
      </c>
    </row>
    <row r="29" spans="1:27" ht="25.5" customHeight="1" x14ac:dyDescent="0.2">
      <c r="A29" s="60">
        <f>'[1]4'!A30</f>
        <v>0</v>
      </c>
      <c r="B29" s="61">
        <f>'[1]4'!B30</f>
        <v>0</v>
      </c>
      <c r="C29" s="49" t="str">
        <f>'[1]4'!C30</f>
        <v>Batang III</v>
      </c>
      <c r="D29" s="50">
        <v>524</v>
      </c>
      <c r="E29" s="51">
        <f t="shared" si="6"/>
        <v>10.903037869330005</v>
      </c>
      <c r="F29" s="50">
        <v>16</v>
      </c>
      <c r="G29" s="51">
        <f t="shared" si="7"/>
        <v>0.33291718684977112</v>
      </c>
      <c r="H29" s="52">
        <v>383</v>
      </c>
      <c r="I29" s="51">
        <f t="shared" si="8"/>
        <v>7.9692051602163954</v>
      </c>
      <c r="J29" s="53">
        <v>369</v>
      </c>
      <c r="K29" s="51">
        <f t="shared" si="9"/>
        <v>7.6779026217228461</v>
      </c>
      <c r="L29" s="54">
        <f t="shared" si="12"/>
        <v>1292</v>
      </c>
      <c r="M29" s="51">
        <f t="shared" si="12"/>
        <v>26.88306283811902</v>
      </c>
      <c r="N29" s="52">
        <v>229</v>
      </c>
      <c r="O29" s="51">
        <f t="shared" si="1"/>
        <v>4.7648772367873491</v>
      </c>
      <c r="P29" s="53">
        <v>2350</v>
      </c>
      <c r="Q29" s="51">
        <f t="shared" si="2"/>
        <v>48.89721181856013</v>
      </c>
      <c r="R29" s="53">
        <v>935</v>
      </c>
      <c r="S29" s="51">
        <f t="shared" si="3"/>
        <v>19.4548481065335</v>
      </c>
      <c r="T29" s="55">
        <v>0</v>
      </c>
      <c r="U29" s="51">
        <f t="shared" si="4"/>
        <v>0</v>
      </c>
      <c r="V29" s="55">
        <v>0</v>
      </c>
      <c r="W29" s="51">
        <f t="shared" si="11"/>
        <v>0</v>
      </c>
      <c r="X29" s="54">
        <f t="shared" si="13"/>
        <v>3514</v>
      </c>
      <c r="Y29" s="51">
        <f t="shared" si="13"/>
        <v>73.116937161880983</v>
      </c>
      <c r="Z29" s="56">
        <f t="shared" si="14"/>
        <v>4806</v>
      </c>
      <c r="AA29" s="57">
        <f t="shared" si="14"/>
        <v>100</v>
      </c>
    </row>
    <row r="30" spans="1:27" ht="25.5" customHeight="1" x14ac:dyDescent="0.2">
      <c r="A30" s="60">
        <f>'[1]4'!A31</f>
        <v>0</v>
      </c>
      <c r="B30" s="61">
        <f>'[1]4'!B31</f>
        <v>0</v>
      </c>
      <c r="C30" s="49" t="str">
        <f>'[1]4'!C31</f>
        <v>Batang IV</v>
      </c>
      <c r="D30" s="50">
        <v>235</v>
      </c>
      <c r="E30" s="51">
        <f t="shared" si="6"/>
        <v>4.9735449735449739</v>
      </c>
      <c r="F30" s="50">
        <v>11</v>
      </c>
      <c r="G30" s="51">
        <f t="shared" si="7"/>
        <v>0.23280423280423279</v>
      </c>
      <c r="H30" s="52">
        <v>256</v>
      </c>
      <c r="I30" s="51">
        <f t="shared" si="8"/>
        <v>5.4179894179894186</v>
      </c>
      <c r="J30" s="53">
        <v>389</v>
      </c>
      <c r="K30" s="51">
        <f t="shared" si="9"/>
        <v>8.2328042328042326</v>
      </c>
      <c r="L30" s="54">
        <f t="shared" si="12"/>
        <v>891</v>
      </c>
      <c r="M30" s="51">
        <f t="shared" si="12"/>
        <v>18.857142857142858</v>
      </c>
      <c r="N30" s="52">
        <v>218</v>
      </c>
      <c r="O30" s="51">
        <f t="shared" si="1"/>
        <v>4.6137566137566139</v>
      </c>
      <c r="P30" s="53">
        <v>2778</v>
      </c>
      <c r="Q30" s="51">
        <f t="shared" si="2"/>
        <v>58.793650793650798</v>
      </c>
      <c r="R30" s="53">
        <v>838</v>
      </c>
      <c r="S30" s="51">
        <f t="shared" si="3"/>
        <v>17.735449735449734</v>
      </c>
      <c r="T30" s="55">
        <v>0</v>
      </c>
      <c r="U30" s="51">
        <f t="shared" si="4"/>
        <v>0</v>
      </c>
      <c r="V30" s="55">
        <v>0</v>
      </c>
      <c r="W30" s="51">
        <f t="shared" si="11"/>
        <v>0</v>
      </c>
      <c r="X30" s="54">
        <f t="shared" si="13"/>
        <v>3834</v>
      </c>
      <c r="Y30" s="51">
        <f t="shared" si="13"/>
        <v>81.142857142857139</v>
      </c>
      <c r="Z30" s="56">
        <f t="shared" si="14"/>
        <v>4725</v>
      </c>
      <c r="AA30" s="57">
        <f t="shared" si="14"/>
        <v>100</v>
      </c>
    </row>
    <row r="31" spans="1:27" ht="25.5" customHeight="1" x14ac:dyDescent="0.2">
      <c r="A31" s="48">
        <f>'[1]4'!A32</f>
        <v>15</v>
      </c>
      <c r="B31" s="49" t="str">
        <f>'[1]4'!B32</f>
        <v>Warungasem</v>
      </c>
      <c r="C31" s="49" t="str">
        <f>'[1]4'!C32</f>
        <v>Warungasem</v>
      </c>
      <c r="D31" s="49">
        <v>683</v>
      </c>
      <c r="E31" s="51">
        <f t="shared" si="6"/>
        <v>8.9362815648305638</v>
      </c>
      <c r="F31" s="50">
        <v>107</v>
      </c>
      <c r="G31" s="51">
        <f t="shared" si="7"/>
        <v>1.3999738322648174</v>
      </c>
      <c r="H31" s="52">
        <v>503</v>
      </c>
      <c r="I31" s="51">
        <f t="shared" si="8"/>
        <v>6.5811853984037691</v>
      </c>
      <c r="J31" s="53">
        <v>702</v>
      </c>
      <c r="K31" s="51">
        <f t="shared" si="9"/>
        <v>9.1848750490645035</v>
      </c>
      <c r="L31" s="54">
        <f>SUM(D31,F31,H31,J31)</f>
        <v>1995</v>
      </c>
      <c r="M31" s="51">
        <f>SUM(E31,G31,I31,K31)</f>
        <v>26.102315844563655</v>
      </c>
      <c r="N31" s="52">
        <v>340</v>
      </c>
      <c r="O31" s="51">
        <f t="shared" si="1"/>
        <v>4.4485149810283922</v>
      </c>
      <c r="P31" s="53">
        <v>4242</v>
      </c>
      <c r="Q31" s="51">
        <f t="shared" si="2"/>
        <v>55.501766322124823</v>
      </c>
      <c r="R31" s="53">
        <v>1066</v>
      </c>
      <c r="S31" s="51">
        <f t="shared" si="3"/>
        <v>13.947402852283137</v>
      </c>
      <c r="T31" s="55">
        <v>0</v>
      </c>
      <c r="U31" s="51">
        <f t="shared" si="4"/>
        <v>0</v>
      </c>
      <c r="V31" s="55">
        <v>0</v>
      </c>
      <c r="W31" s="51">
        <f t="shared" si="11"/>
        <v>0</v>
      </c>
      <c r="X31" s="54">
        <f>SUM(N31,P31,R31,T31,V31)</f>
        <v>5648</v>
      </c>
      <c r="Y31" s="51">
        <f>SUM(O31,Q31,S31,U31,W31)</f>
        <v>73.897684155436352</v>
      </c>
      <c r="Z31" s="56">
        <f>SUM(L31,X31)</f>
        <v>7643</v>
      </c>
      <c r="AA31" s="57">
        <f t="shared" si="14"/>
        <v>100</v>
      </c>
    </row>
    <row r="32" spans="1:27" ht="25.5" customHeight="1" thickBot="1" x14ac:dyDescent="0.25">
      <c r="A32" s="62"/>
      <c r="B32" s="63"/>
      <c r="C32" s="63"/>
      <c r="D32" s="64"/>
      <c r="E32" s="65"/>
      <c r="F32" s="64"/>
      <c r="G32" s="66"/>
      <c r="H32" s="64"/>
      <c r="I32" s="66"/>
      <c r="J32" s="67"/>
      <c r="K32" s="66"/>
      <c r="L32" s="68"/>
      <c r="M32" s="66"/>
      <c r="N32" s="64"/>
      <c r="O32" s="66"/>
      <c r="P32" s="69"/>
      <c r="Q32" s="66"/>
      <c r="R32" s="64"/>
      <c r="S32" s="66"/>
      <c r="T32" s="64"/>
      <c r="U32" s="66"/>
      <c r="V32" s="64"/>
      <c r="W32" s="66"/>
      <c r="X32" s="68"/>
      <c r="Y32" s="66"/>
      <c r="Z32" s="64"/>
      <c r="AA32" s="70"/>
    </row>
    <row r="33" spans="1:36" ht="25.5" customHeight="1" thickBot="1" x14ac:dyDescent="0.25">
      <c r="A33" s="71" t="s">
        <v>21</v>
      </c>
      <c r="B33" s="72"/>
      <c r="C33" s="72"/>
      <c r="D33" s="73">
        <f>SUM(D11:D32)</f>
        <v>9997</v>
      </c>
      <c r="E33" s="74">
        <f>D33/$Z$33*100</f>
        <v>6.7488017282117063</v>
      </c>
      <c r="F33" s="73">
        <f>SUM(F11:F32)</f>
        <v>4181</v>
      </c>
      <c r="G33" s="74">
        <f>F33/$Z$33*100</f>
        <v>2.8225207587929519</v>
      </c>
      <c r="H33" s="73">
        <f>SUM(H11:H32)</f>
        <v>7189</v>
      </c>
      <c r="I33" s="74">
        <f>H33/$Z$33*100</f>
        <v>4.8531695132653745</v>
      </c>
      <c r="J33" s="73">
        <f>SUM(J11:J32)</f>
        <v>15305</v>
      </c>
      <c r="K33" s="74">
        <f>J33/$Z$33*100</f>
        <v>10.332140687234185</v>
      </c>
      <c r="L33" s="75">
        <f>SUM(D33,F33,H33,J33)</f>
        <v>36672</v>
      </c>
      <c r="M33" s="74">
        <f>L33/$Z$33*100</f>
        <v>24.756632687504219</v>
      </c>
      <c r="N33" s="73">
        <f>SUM(N11:N32)</f>
        <v>8203</v>
      </c>
      <c r="O33" s="74">
        <f>N33/$Z$33*100</f>
        <v>5.5377033686626609</v>
      </c>
      <c r="P33" s="76">
        <f>SUM(P11:P32)</f>
        <v>76372</v>
      </c>
      <c r="Q33" s="74">
        <f>P33/$Z$33*100</f>
        <v>51.55741578343347</v>
      </c>
      <c r="R33" s="73">
        <f>SUM(R11:R32)</f>
        <v>26883</v>
      </c>
      <c r="S33" s="74">
        <f>R33/$Z$33*100</f>
        <v>18.14824816039965</v>
      </c>
      <c r="T33" s="73">
        <f>SUM(T11:T32)</f>
        <v>0</v>
      </c>
      <c r="U33" s="77">
        <f>T33/$Z$33*100</f>
        <v>0</v>
      </c>
      <c r="V33" s="73">
        <f>SUM(V11:V32)</f>
        <v>0</v>
      </c>
      <c r="W33" s="77">
        <f>V33/$Z$33*100</f>
        <v>0</v>
      </c>
      <c r="X33" s="75">
        <f>SUM(N33,P33,R33,T33,V33)</f>
        <v>111458</v>
      </c>
      <c r="Y33" s="74">
        <f>X33/$Z$33*100</f>
        <v>75.243367312495778</v>
      </c>
      <c r="Z33" s="73">
        <f>SUM(L33,X33)</f>
        <v>148130</v>
      </c>
      <c r="AA33" s="78">
        <f>SUM(M33,Y33)</f>
        <v>100</v>
      </c>
    </row>
    <row r="34" spans="1:36" ht="25.5" customHeight="1" thickBot="1" x14ac:dyDescent="0.25">
      <c r="A34" s="71" t="s">
        <v>22</v>
      </c>
      <c r="B34" s="72"/>
      <c r="C34" s="72"/>
      <c r="D34" s="73">
        <v>9142</v>
      </c>
      <c r="E34" s="74">
        <v>6.3100496963003865</v>
      </c>
      <c r="F34" s="73">
        <v>4182</v>
      </c>
      <c r="G34" s="74">
        <v>2.8865267807840973</v>
      </c>
      <c r="H34" s="73">
        <v>6896</v>
      </c>
      <c r="I34" s="74">
        <v>4.7598012147984541</v>
      </c>
      <c r="J34" s="73">
        <v>13670</v>
      </c>
      <c r="K34" s="74">
        <v>9.4353948094975149</v>
      </c>
      <c r="L34" s="75">
        <v>33890</v>
      </c>
      <c r="M34" s="74">
        <v>23.391772501380455</v>
      </c>
      <c r="N34" s="73">
        <v>7309</v>
      </c>
      <c r="O34" s="74">
        <v>5.0448647156267254</v>
      </c>
      <c r="P34" s="76">
        <v>76277</v>
      </c>
      <c r="Q34" s="74">
        <v>52.648398674765318</v>
      </c>
      <c r="R34" s="73">
        <v>27404</v>
      </c>
      <c r="S34" s="74">
        <v>18.914964108227501</v>
      </c>
      <c r="T34" s="73">
        <v>0</v>
      </c>
      <c r="U34" s="77">
        <v>0</v>
      </c>
      <c r="V34" s="73">
        <v>0</v>
      </c>
      <c r="W34" s="77">
        <v>0</v>
      </c>
      <c r="X34" s="75">
        <v>110990</v>
      </c>
      <c r="Y34" s="74">
        <v>76.608227498619556</v>
      </c>
      <c r="Z34" s="73">
        <v>144880</v>
      </c>
      <c r="AA34" s="78">
        <v>100.00000000000001</v>
      </c>
    </row>
    <row r="35" spans="1:36" ht="25.5" customHeight="1" thickBot="1" x14ac:dyDescent="0.25">
      <c r="A35" s="71" t="s">
        <v>23</v>
      </c>
      <c r="B35" s="72"/>
      <c r="C35" s="72"/>
      <c r="D35" s="73">
        <v>8400</v>
      </c>
      <c r="E35" s="74">
        <v>6.1579063118539699</v>
      </c>
      <c r="F35" s="73">
        <v>4279</v>
      </c>
      <c r="G35" s="74">
        <v>3.136866798621802</v>
      </c>
      <c r="H35" s="73">
        <v>6587</v>
      </c>
      <c r="I35" s="74">
        <v>4.8288248662121545</v>
      </c>
      <c r="J35" s="73">
        <v>12234</v>
      </c>
      <c r="K35" s="74">
        <v>8.9685506927644596</v>
      </c>
      <c r="L35" s="75">
        <v>31500</v>
      </c>
      <c r="M35" s="74">
        <v>23.092148669452385</v>
      </c>
      <c r="N35" s="73">
        <v>6236</v>
      </c>
      <c r="O35" s="74">
        <v>4.5715123524668275</v>
      </c>
      <c r="P35" s="76">
        <v>72838</v>
      </c>
      <c r="Q35" s="74">
        <v>53.396378564621358</v>
      </c>
      <c r="R35" s="73">
        <v>25836</v>
      </c>
      <c r="S35" s="74">
        <v>18.939960413459424</v>
      </c>
      <c r="T35" s="73">
        <v>0</v>
      </c>
      <c r="U35" s="77">
        <v>0</v>
      </c>
      <c r="V35" s="73">
        <v>0</v>
      </c>
      <c r="W35" s="77">
        <v>0</v>
      </c>
      <c r="X35" s="75">
        <v>104910</v>
      </c>
      <c r="Y35" s="74">
        <v>76.907851330547615</v>
      </c>
      <c r="Z35" s="73">
        <v>136410</v>
      </c>
      <c r="AA35" s="78">
        <v>100</v>
      </c>
    </row>
    <row r="36" spans="1:36" ht="25.5" customHeight="1" thickBot="1" x14ac:dyDescent="0.25">
      <c r="A36" s="79" t="s">
        <v>24</v>
      </c>
      <c r="B36" s="80"/>
      <c r="C36" s="80"/>
      <c r="D36" s="81">
        <v>7734</v>
      </c>
      <c r="E36" s="82">
        <v>5.6986648589702025</v>
      </c>
      <c r="F36" s="81">
        <v>4166</v>
      </c>
      <c r="G36" s="82">
        <v>3.0696454360576499</v>
      </c>
      <c r="H36" s="81">
        <v>6339</v>
      </c>
      <c r="I36" s="82">
        <v>4.6707831058976099</v>
      </c>
      <c r="J36" s="81">
        <v>10319</v>
      </c>
      <c r="K36" s="82">
        <v>7.6033776415455803</v>
      </c>
      <c r="L36" s="83">
        <v>28558</v>
      </c>
      <c r="M36" s="82">
        <v>21.042471042471043</v>
      </c>
      <c r="N36" s="81">
        <v>5553</v>
      </c>
      <c r="O36" s="82">
        <v>4.0916325267470306</v>
      </c>
      <c r="P36" s="84">
        <v>75156</v>
      </c>
      <c r="Q36" s="82">
        <v>55.37740575908515</v>
      </c>
      <c r="R36" s="81">
        <v>26445</v>
      </c>
      <c r="S36" s="82">
        <v>19.485543340505174</v>
      </c>
      <c r="T36" s="81">
        <v>0</v>
      </c>
      <c r="U36" s="85">
        <v>0</v>
      </c>
      <c r="V36" s="81">
        <v>4</v>
      </c>
      <c r="W36" s="85">
        <v>2.9473311916060007E-3</v>
      </c>
      <c r="X36" s="83">
        <v>107158</v>
      </c>
      <c r="Y36" s="82">
        <v>78.95752895752895</v>
      </c>
      <c r="Z36" s="81">
        <v>135716</v>
      </c>
      <c r="AA36" s="86">
        <v>100</v>
      </c>
    </row>
    <row r="37" spans="1:36" ht="25.5" customHeight="1" thickBot="1" x14ac:dyDescent="0.25">
      <c r="A37" s="79" t="s">
        <v>25</v>
      </c>
      <c r="B37" s="80"/>
      <c r="C37" s="80"/>
      <c r="D37" s="81">
        <v>7169</v>
      </c>
      <c r="E37" s="82">
        <v>5.5780333328146154</v>
      </c>
      <c r="F37" s="81">
        <v>4246</v>
      </c>
      <c r="G37" s="82">
        <v>3.3037145391450493</v>
      </c>
      <c r="H37" s="81">
        <v>5857</v>
      </c>
      <c r="I37" s="82">
        <v>4.5571964332954673</v>
      </c>
      <c r="J37" s="81">
        <v>9842</v>
      </c>
      <c r="K37" s="82">
        <v>7.6578329002038563</v>
      </c>
      <c r="L37" s="83">
        <v>27114</v>
      </c>
      <c r="M37" s="82">
        <v>21.096777205458988</v>
      </c>
      <c r="N37" s="81">
        <v>4169</v>
      </c>
      <c r="O37" s="82">
        <v>3.2438026174507093</v>
      </c>
      <c r="P37" s="84">
        <v>71113</v>
      </c>
      <c r="Q37" s="82">
        <v>55.331382953891165</v>
      </c>
      <c r="R37" s="81">
        <v>26126</v>
      </c>
      <c r="S37" s="82">
        <v>20.328037223199143</v>
      </c>
      <c r="T37" s="81">
        <v>0</v>
      </c>
      <c r="U37" s="85">
        <v>0</v>
      </c>
      <c r="V37" s="81">
        <v>0</v>
      </c>
      <c r="W37" s="85">
        <v>0</v>
      </c>
      <c r="X37" s="83">
        <v>101408</v>
      </c>
      <c r="Y37" s="82">
        <v>78.903222794541023</v>
      </c>
      <c r="Z37" s="81">
        <v>128522</v>
      </c>
      <c r="AA37" s="86">
        <v>100.00000000000001</v>
      </c>
    </row>
    <row r="38" spans="1:36" x14ac:dyDescent="0.2">
      <c r="A38" s="87"/>
      <c r="B38" s="87"/>
      <c r="C38" s="87"/>
      <c r="D38" s="87"/>
      <c r="E38" s="87"/>
      <c r="F38" s="87"/>
      <c r="G38" s="88"/>
      <c r="H38" s="87"/>
      <c r="I38" s="87"/>
      <c r="J38" s="87"/>
      <c r="K38" s="87"/>
      <c r="L38" s="87"/>
      <c r="M38" s="87"/>
      <c r="N38" s="87"/>
      <c r="O38" s="88"/>
      <c r="P38" s="6"/>
      <c r="Q38" s="6"/>
      <c r="R38" s="6"/>
      <c r="S38" s="6"/>
      <c r="T38" s="6"/>
      <c r="U38" s="6"/>
      <c r="V38" s="6"/>
      <c r="W38" s="6"/>
      <c r="X38" s="6"/>
      <c r="Y38" s="89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x14ac:dyDescent="0.2">
      <c r="A39" s="3" t="s">
        <v>26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6" x14ac:dyDescent="0.2">
      <c r="A40" s="6" t="s">
        <v>27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36" x14ac:dyDescent="0.2">
      <c r="T41" s="90"/>
      <c r="U41" s="90"/>
    </row>
  </sheetData>
  <mergeCells count="7">
    <mergeCell ref="A3:AA3"/>
    <mergeCell ref="A7:A9"/>
    <mergeCell ref="B7:B9"/>
    <mergeCell ref="C7:C9"/>
    <mergeCell ref="N8:Y8"/>
    <mergeCell ref="Z8:Z9"/>
    <mergeCell ref="AA8:AA9"/>
  </mergeCells>
  <printOptions horizontalCentered="1"/>
  <pageMargins left="0.78740157480314965" right="0.78740157480314965" top="0.59055118110236227" bottom="0.59055118110236227" header="0" footer="0.39370078740157483"/>
  <pageSetup paperSize="9" scale="45" orientation="landscape" horizontalDpi="300" verticalDpi="300" r:id="rId1"/>
  <headerFooter alignWithMargins="0">
    <oddFooter>&amp;R&amp;"Arial,Italic"Profil Kesehatan Kabupaten Batang Tahun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34</vt:lpstr>
      <vt:lpstr>'34'!Print_Area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2019-09-19T07:19:40Z</dcterms:created>
  <dcterms:modified xsi:type="dcterms:W3CDTF">2019-09-19T07:20:10Z</dcterms:modified>
</cp:coreProperties>
</file>