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4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O34" i="1"/>
  <c r="M34"/>
  <c r="I34"/>
  <c r="G34"/>
  <c r="Q32"/>
  <c r="P32"/>
  <c r="K32"/>
  <c r="J32"/>
  <c r="E32"/>
  <c r="D32"/>
  <c r="F32" s="1"/>
  <c r="C32"/>
  <c r="B32"/>
  <c r="A32"/>
  <c r="Q31"/>
  <c r="P31"/>
  <c r="K31"/>
  <c r="J31"/>
  <c r="E31"/>
  <c r="D31"/>
  <c r="F31" s="1"/>
  <c r="C31"/>
  <c r="B31"/>
  <c r="A31"/>
  <c r="Q30"/>
  <c r="P30"/>
  <c r="K30"/>
  <c r="J30"/>
  <c r="E30"/>
  <c r="D30"/>
  <c r="F30" s="1"/>
  <c r="C30"/>
  <c r="B30"/>
  <c r="A30"/>
  <c r="Q29"/>
  <c r="P29"/>
  <c r="K29"/>
  <c r="J29"/>
  <c r="E29"/>
  <c r="D29"/>
  <c r="F29" s="1"/>
  <c r="C29"/>
  <c r="B29"/>
  <c r="A29"/>
  <c r="Q28"/>
  <c r="P28"/>
  <c r="K28"/>
  <c r="J28"/>
  <c r="E28"/>
  <c r="D28"/>
  <c r="F28" s="1"/>
  <c r="C28"/>
  <c r="B28"/>
  <c r="A28"/>
  <c r="Q27"/>
  <c r="P27"/>
  <c r="K27"/>
  <c r="J27"/>
  <c r="E27"/>
  <c r="D27"/>
  <c r="F27" s="1"/>
  <c r="C27"/>
  <c r="B27"/>
  <c r="A27"/>
  <c r="Q26"/>
  <c r="P26"/>
  <c r="K26"/>
  <c r="J26"/>
  <c r="E26"/>
  <c r="D26"/>
  <c r="F26" s="1"/>
  <c r="C26"/>
  <c r="B26"/>
  <c r="A26"/>
  <c r="Q25"/>
  <c r="P25"/>
  <c r="K25"/>
  <c r="J25"/>
  <c r="E25"/>
  <c r="D25"/>
  <c r="F25" s="1"/>
  <c r="C25"/>
  <c r="B25"/>
  <c r="A25"/>
  <c r="Q24"/>
  <c r="P24"/>
  <c r="K24"/>
  <c r="J24"/>
  <c r="E24"/>
  <c r="D24"/>
  <c r="F24" s="1"/>
  <c r="C24"/>
  <c r="B24"/>
  <c r="A24"/>
  <c r="Q23"/>
  <c r="P23"/>
  <c r="K23"/>
  <c r="J23"/>
  <c r="E23"/>
  <c r="D23"/>
  <c r="F23" s="1"/>
  <c r="C23"/>
  <c r="B23"/>
  <c r="A23"/>
  <c r="Q22"/>
  <c r="P22"/>
  <c r="K22"/>
  <c r="J22"/>
  <c r="E22"/>
  <c r="D22"/>
  <c r="F22" s="1"/>
  <c r="C22"/>
  <c r="B22"/>
  <c r="A22"/>
  <c r="Q21"/>
  <c r="P21"/>
  <c r="K21"/>
  <c r="J21"/>
  <c r="E21"/>
  <c r="D21"/>
  <c r="F21" s="1"/>
  <c r="C21"/>
  <c r="B21"/>
  <c r="A21"/>
  <c r="Q20"/>
  <c r="P20"/>
  <c r="K20"/>
  <c r="J20"/>
  <c r="E20"/>
  <c r="D20"/>
  <c r="F20" s="1"/>
  <c r="C20"/>
  <c r="B20"/>
  <c r="A20"/>
  <c r="Q19"/>
  <c r="P19"/>
  <c r="K19"/>
  <c r="J19"/>
  <c r="E19"/>
  <c r="D19"/>
  <c r="F19" s="1"/>
  <c r="C19"/>
  <c r="B19"/>
  <c r="A19"/>
  <c r="Q18"/>
  <c r="P18"/>
  <c r="K18"/>
  <c r="J18"/>
  <c r="E18"/>
  <c r="D18"/>
  <c r="F18" s="1"/>
  <c r="C18"/>
  <c r="B18"/>
  <c r="A18"/>
  <c r="Q17"/>
  <c r="P17"/>
  <c r="K17"/>
  <c r="J17"/>
  <c r="E17"/>
  <c r="D17"/>
  <c r="F17" s="1"/>
  <c r="C17"/>
  <c r="B17"/>
  <c r="A17"/>
  <c r="Q16"/>
  <c r="P16"/>
  <c r="K16"/>
  <c r="J16"/>
  <c r="E16"/>
  <c r="D16"/>
  <c r="F16" s="1"/>
  <c r="C16"/>
  <c r="B16"/>
  <c r="A16"/>
  <c r="Q15"/>
  <c r="P15"/>
  <c r="K15"/>
  <c r="J15"/>
  <c r="E15"/>
  <c r="D15"/>
  <c r="F15" s="1"/>
  <c r="C15"/>
  <c r="B15"/>
  <c r="A15"/>
  <c r="Q14"/>
  <c r="P14"/>
  <c r="K14"/>
  <c r="J14"/>
  <c r="E14"/>
  <c r="D14"/>
  <c r="F14" s="1"/>
  <c r="C14"/>
  <c r="B14"/>
  <c r="A14"/>
  <c r="Q13"/>
  <c r="P13"/>
  <c r="K13"/>
  <c r="J13"/>
  <c r="E13"/>
  <c r="D13"/>
  <c r="F13" s="1"/>
  <c r="C13"/>
  <c r="B13"/>
  <c r="A13"/>
  <c r="Q12"/>
  <c r="Q34" s="1"/>
  <c r="P12"/>
  <c r="K12"/>
  <c r="K34" s="1"/>
  <c r="J12"/>
  <c r="E12"/>
  <c r="E34" s="1"/>
  <c r="D12"/>
  <c r="F12" s="1"/>
  <c r="C12"/>
  <c r="B12"/>
  <c r="A12"/>
  <c r="I5"/>
  <c r="H5"/>
  <c r="I4"/>
  <c r="H4"/>
  <c r="R13" l="1"/>
  <c r="L13"/>
  <c r="R15"/>
  <c r="L15"/>
  <c r="R17"/>
  <c r="L17"/>
  <c r="R19"/>
  <c r="L19"/>
  <c r="R21"/>
  <c r="L21"/>
  <c r="R23"/>
  <c r="L23"/>
  <c r="R25"/>
  <c r="L25"/>
  <c r="R27"/>
  <c r="L27"/>
  <c r="R29"/>
  <c r="L29"/>
  <c r="R31"/>
  <c r="L31"/>
  <c r="J34"/>
  <c r="P34"/>
  <c r="R12"/>
  <c r="L12"/>
  <c r="F34"/>
  <c r="R34" s="1"/>
  <c r="R14"/>
  <c r="L14"/>
  <c r="R16"/>
  <c r="L16"/>
  <c r="R18"/>
  <c r="L18"/>
  <c r="R20"/>
  <c r="L20"/>
  <c r="R22"/>
  <c r="L22"/>
  <c r="R24"/>
  <c r="L24"/>
  <c r="R26"/>
  <c r="L26"/>
  <c r="R28"/>
  <c r="L28"/>
  <c r="R30"/>
  <c r="L30"/>
  <c r="R32"/>
  <c r="L32"/>
  <c r="H12"/>
  <c r="N12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H24"/>
  <c r="N24"/>
  <c r="H25"/>
  <c r="N25"/>
  <c r="H26"/>
  <c r="N26"/>
  <c r="H27"/>
  <c r="N27"/>
  <c r="H28"/>
  <c r="N28"/>
  <c r="H29"/>
  <c r="N29"/>
  <c r="H30"/>
  <c r="N30"/>
  <c r="H31"/>
  <c r="N31"/>
  <c r="H32"/>
  <c r="N32"/>
  <c r="D34"/>
  <c r="H34" s="1"/>
  <c r="N34" l="1"/>
  <c r="L34"/>
</calcChain>
</file>

<file path=xl/sharedStrings.xml><?xml version="1.0" encoding="utf-8"?>
<sst xmlns="http://schemas.openxmlformats.org/spreadsheetml/2006/main" count="36" uniqueCount="21">
  <si>
    <t>TABEL 42</t>
  </si>
  <si>
    <t>CAKUPAN IMUNISASI HEPATITIS B &lt; 7 HARI DAN BCG PADA BAYI MENURUT JENIS KELAMIN, KECAMATAN, DAN PUSKESMAS</t>
  </si>
  <si>
    <t>NO</t>
  </si>
  <si>
    <t>KECAMATAN</t>
  </si>
  <si>
    <t>PUSKESMAS</t>
  </si>
  <si>
    <t>JUMLAH LAHIR HIDUP</t>
  </si>
  <si>
    <t>BAYI DIIMUNISASI</t>
  </si>
  <si>
    <t>Hb &lt; 7 hari</t>
  </si>
  <si>
    <t>BCG</t>
  </si>
  <si>
    <t>L</t>
  </si>
  <si>
    <t>P</t>
  </si>
  <si>
    <t>L + P</t>
  </si>
  <si>
    <t>L+P</t>
  </si>
  <si>
    <t>JUMLAH</t>
  </si>
  <si>
    <t>%</t>
  </si>
  <si>
    <t>JUMLAH  2018</t>
  </si>
  <si>
    <t>JUMLAH  2017</t>
  </si>
  <si>
    <t>JUMLAH  2016</t>
  </si>
  <si>
    <t>JUMLAH  2015</t>
  </si>
  <si>
    <t>JUMLAH  2014</t>
  </si>
  <si>
    <t>Sumber : Bidang P2P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</si>
</sst>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0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6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Continuous" vertical="center"/>
    </xf>
    <xf numFmtId="2" fontId="3" fillId="0" borderId="5" xfId="0" applyNumberFormat="1" applyFont="1" applyFill="1" applyBorder="1" applyAlignment="1">
      <alignment horizontal="centerContinuous" vertical="center"/>
    </xf>
    <xf numFmtId="2" fontId="3" fillId="0" borderId="6" xfId="0" applyNumberFormat="1" applyFont="1" applyFill="1" applyBorder="1" applyAlignment="1">
      <alignment horizontal="centerContinuous" vertical="center"/>
    </xf>
    <xf numFmtId="2" fontId="3" fillId="0" borderId="7" xfId="0" applyNumberFormat="1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Continuous" vertical="center"/>
    </xf>
    <xf numFmtId="2" fontId="3" fillId="0" borderId="12" xfId="0" applyNumberFormat="1" applyFont="1" applyFill="1" applyBorder="1" applyAlignment="1">
      <alignment horizontal="centerContinuous" vertical="center"/>
    </xf>
    <xf numFmtId="2" fontId="3" fillId="0" borderId="13" xfId="0" applyNumberFormat="1" applyFont="1" applyFill="1" applyBorder="1" applyAlignment="1">
      <alignment horizontal="centerContinuous" vertical="center"/>
    </xf>
    <xf numFmtId="2" fontId="3" fillId="0" borderId="14" xfId="0" applyNumberFormat="1" applyFont="1" applyFill="1" applyBorder="1" applyAlignment="1">
      <alignment horizontal="centerContinuous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vertical="center"/>
    </xf>
    <xf numFmtId="1" fontId="3" fillId="0" borderId="24" xfId="1" applyNumberFormat="1" applyFont="1" applyFill="1" applyBorder="1" applyAlignment="1">
      <alignment horizontal="right" vertical="center"/>
    </xf>
    <xf numFmtId="1" fontId="3" fillId="0" borderId="24" xfId="1" applyNumberFormat="1" applyFont="1" applyBorder="1" applyAlignment="1">
      <alignment vertical="center"/>
    </xf>
    <xf numFmtId="37" fontId="3" fillId="0" borderId="24" xfId="3" applyNumberFormat="1" applyFont="1" applyBorder="1" applyAlignment="1">
      <alignment vertical="center"/>
    </xf>
    <xf numFmtId="2" fontId="3" fillId="0" borderId="24" xfId="1" applyNumberFormat="1" applyFont="1" applyBorder="1" applyAlignment="1">
      <alignment vertical="center"/>
    </xf>
    <xf numFmtId="1" fontId="3" fillId="0" borderId="24" xfId="2" applyNumberFormat="1" applyFont="1" applyBorder="1" applyAlignment="1">
      <alignment vertical="center"/>
    </xf>
    <xf numFmtId="2" fontId="3" fillId="0" borderId="25" xfId="1" applyNumberFormat="1" applyFont="1" applyBorder="1" applyAlignment="1">
      <alignment vertical="center"/>
    </xf>
    <xf numFmtId="2" fontId="3" fillId="0" borderId="26" xfId="1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vertical="center"/>
    </xf>
    <xf numFmtId="1" fontId="3" fillId="0" borderId="28" xfId="1" applyNumberFormat="1" applyFont="1" applyFill="1" applyBorder="1" applyAlignment="1">
      <alignment horizontal="right" vertical="center"/>
    </xf>
    <xf numFmtId="1" fontId="3" fillId="0" borderId="28" xfId="1" applyNumberFormat="1" applyFont="1" applyBorder="1" applyAlignment="1">
      <alignment vertical="center"/>
    </xf>
    <xf numFmtId="37" fontId="3" fillId="0" borderId="28" xfId="3" applyNumberFormat="1" applyFont="1" applyBorder="1" applyAlignment="1">
      <alignment vertical="center"/>
    </xf>
    <xf numFmtId="2" fontId="3" fillId="0" borderId="28" xfId="1" applyNumberFormat="1" applyFont="1" applyBorder="1" applyAlignment="1">
      <alignment vertical="center"/>
    </xf>
    <xf numFmtId="1" fontId="3" fillId="0" borderId="28" xfId="2" applyNumberFormat="1" applyFont="1" applyBorder="1" applyAlignment="1">
      <alignment vertical="center"/>
    </xf>
    <xf numFmtId="2" fontId="3" fillId="0" borderId="29" xfId="1" applyNumberFormat="1" applyFont="1" applyBorder="1" applyAlignment="1">
      <alignment vertical="center"/>
    </xf>
    <xf numFmtId="2" fontId="3" fillId="0" borderId="30" xfId="1" applyNumberFormat="1" applyFont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vertical="center"/>
    </xf>
    <xf numFmtId="2" fontId="3" fillId="0" borderId="3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vertical="center"/>
    </xf>
    <xf numFmtId="1" fontId="3" fillId="0" borderId="32" xfId="1" applyNumberFormat="1" applyFont="1" applyFill="1" applyBorder="1" applyAlignment="1">
      <alignment vertical="center"/>
    </xf>
    <xf numFmtId="1" fontId="3" fillId="0" borderId="32" xfId="1" applyNumberFormat="1" applyFont="1" applyBorder="1" applyAlignment="1">
      <alignment vertical="center"/>
    </xf>
    <xf numFmtId="1" fontId="3" fillId="0" borderId="32" xfId="2" applyNumberFormat="1" applyFont="1" applyBorder="1" applyAlignment="1">
      <alignment vertical="center"/>
    </xf>
    <xf numFmtId="2" fontId="3" fillId="0" borderId="32" xfId="1" applyNumberFormat="1" applyFont="1" applyBorder="1" applyAlignment="1">
      <alignment vertical="center"/>
    </xf>
    <xf numFmtId="2" fontId="3" fillId="0" borderId="33" xfId="1" applyNumberFormat="1" applyFont="1" applyBorder="1" applyAlignment="1">
      <alignment vertical="center"/>
    </xf>
    <xf numFmtId="2" fontId="3" fillId="0" borderId="34" xfId="1" applyNumberFormat="1" applyFont="1" applyBorder="1" applyAlignment="1">
      <alignment vertical="center"/>
    </xf>
    <xf numFmtId="2" fontId="3" fillId="0" borderId="35" xfId="0" applyNumberFormat="1" applyFont="1" applyBorder="1" applyAlignment="1">
      <alignment vertical="center"/>
    </xf>
    <xf numFmtId="1" fontId="3" fillId="0" borderId="36" xfId="0" applyNumberFormat="1" applyFont="1" applyBorder="1" applyAlignment="1">
      <alignment vertical="center"/>
    </xf>
    <xf numFmtId="3" fontId="3" fillId="0" borderId="36" xfId="1" applyNumberFormat="1" applyFont="1" applyFill="1" applyBorder="1" applyAlignment="1">
      <alignment vertical="center"/>
    </xf>
    <xf numFmtId="3" fontId="3" fillId="0" borderId="36" xfId="1" applyNumberFormat="1" applyFont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2" fontId="3" fillId="0" borderId="36" xfId="1" applyNumberFormat="1" applyFont="1" applyBorder="1" applyAlignment="1">
      <alignment vertical="center"/>
    </xf>
    <xf numFmtId="2" fontId="3" fillId="0" borderId="37" xfId="1" applyNumberFormat="1" applyFont="1" applyBorder="1" applyAlignment="1">
      <alignment vertical="center"/>
    </xf>
    <xf numFmtId="2" fontId="3" fillId="0" borderId="38" xfId="1" applyNumberFormat="1" applyFont="1" applyBorder="1" applyAlignment="1">
      <alignment vertical="center"/>
    </xf>
    <xf numFmtId="164" fontId="3" fillId="0" borderId="36" xfId="1" applyNumberFormat="1" applyFont="1" applyBorder="1" applyAlignment="1">
      <alignment vertical="center"/>
    </xf>
    <xf numFmtId="2" fontId="3" fillId="0" borderId="39" xfId="0" applyNumberFormat="1" applyFont="1" applyBorder="1" applyAlignment="1">
      <alignment vertical="center"/>
    </xf>
    <xf numFmtId="1" fontId="3" fillId="0" borderId="40" xfId="0" applyNumberFormat="1" applyFont="1" applyBorder="1" applyAlignment="1">
      <alignment vertical="center"/>
    </xf>
    <xf numFmtId="3" fontId="3" fillId="0" borderId="40" xfId="1" applyNumberFormat="1" applyFont="1" applyFill="1" applyBorder="1" applyAlignment="1">
      <alignment vertical="center"/>
    </xf>
    <xf numFmtId="3" fontId="3" fillId="0" borderId="40" xfId="1" applyNumberFormat="1" applyFont="1" applyBorder="1" applyAlignment="1">
      <alignment vertical="center"/>
    </xf>
    <xf numFmtId="3" fontId="3" fillId="0" borderId="40" xfId="2" applyNumberFormat="1" applyFont="1" applyBorder="1" applyAlignment="1">
      <alignment vertical="center"/>
    </xf>
    <xf numFmtId="2" fontId="3" fillId="0" borderId="40" xfId="1" applyNumberFormat="1" applyFont="1" applyBorder="1" applyAlignment="1">
      <alignment vertical="center"/>
    </xf>
    <xf numFmtId="2" fontId="3" fillId="0" borderId="41" xfId="1" applyNumberFormat="1" applyFont="1" applyBorder="1" applyAlignment="1">
      <alignment vertical="center"/>
    </xf>
    <xf numFmtId="2" fontId="3" fillId="0" borderId="42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01">
    <cellStyle name="Comma" xfId="1" builtinId="3"/>
    <cellStyle name="Comma [0]" xfId="2" builtinId="6"/>
    <cellStyle name="Comma [0] 2" xfId="4"/>
    <cellStyle name="Comma [0] 2 2" xfId="3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  <cell r="D12">
            <v>334</v>
          </cell>
          <cell r="G12">
            <v>315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  <cell r="D13">
            <v>452</v>
          </cell>
          <cell r="G13">
            <v>419</v>
          </cell>
        </row>
        <row r="14">
          <cell r="C14" t="str">
            <v>Bandar II</v>
          </cell>
          <cell r="D14">
            <v>189</v>
          </cell>
          <cell r="G14">
            <v>172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  <cell r="D15">
            <v>258</v>
          </cell>
          <cell r="G15">
            <v>257</v>
          </cell>
        </row>
        <row r="16">
          <cell r="C16" t="str">
            <v>Blado II</v>
          </cell>
          <cell r="D16">
            <v>116</v>
          </cell>
          <cell r="G16">
            <v>116</v>
          </cell>
        </row>
        <row r="17">
          <cell r="A17">
            <v>4</v>
          </cell>
          <cell r="C17" t="str">
            <v xml:space="preserve">Reban </v>
          </cell>
          <cell r="D17">
            <v>325</v>
          </cell>
          <cell r="G17">
            <v>289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  <cell r="D18">
            <v>421</v>
          </cell>
          <cell r="G18">
            <v>383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  <cell r="D19">
            <v>286</v>
          </cell>
          <cell r="G19">
            <v>264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  <cell r="D20">
            <v>328</v>
          </cell>
          <cell r="G20">
            <v>327</v>
          </cell>
        </row>
        <row r="21">
          <cell r="C21" t="str">
            <v>Gringsing II</v>
          </cell>
          <cell r="D21">
            <v>106</v>
          </cell>
          <cell r="G21">
            <v>118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  <cell r="D22">
            <v>312</v>
          </cell>
          <cell r="G22">
            <v>261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  <cell r="D23">
            <v>293</v>
          </cell>
          <cell r="G23">
            <v>280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  <cell r="D24">
            <v>426</v>
          </cell>
          <cell r="G24">
            <v>383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  <cell r="D25">
            <v>263</v>
          </cell>
          <cell r="G25">
            <v>231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  <cell r="D26">
            <v>325</v>
          </cell>
          <cell r="G26">
            <v>343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  <cell r="D27">
            <v>496</v>
          </cell>
          <cell r="G27">
            <v>455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  <cell r="D28">
            <v>278</v>
          </cell>
          <cell r="G28">
            <v>256</v>
          </cell>
        </row>
        <row r="29">
          <cell r="C29" t="str">
            <v>Batang II</v>
          </cell>
          <cell r="D29">
            <v>297</v>
          </cell>
          <cell r="G29">
            <v>277</v>
          </cell>
        </row>
        <row r="30">
          <cell r="C30" t="str">
            <v>Batang III</v>
          </cell>
          <cell r="D30">
            <v>293</v>
          </cell>
          <cell r="G30">
            <v>269</v>
          </cell>
        </row>
        <row r="31">
          <cell r="C31" t="str">
            <v>Batang IV</v>
          </cell>
          <cell r="D31">
            <v>243</v>
          </cell>
          <cell r="G31">
            <v>233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  <cell r="D32">
            <v>430</v>
          </cell>
          <cell r="G32">
            <v>397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8">
    <tabColor rgb="FF002060"/>
    <pageSetUpPr fitToPage="1"/>
  </sheetPr>
  <dimension ref="A1:R40"/>
  <sheetViews>
    <sheetView tabSelected="1" view="pageBreakPreview" zoomScale="60" zoomScaleNormal="60" workbookViewId="0">
      <selection activeCell="O12" sqref="O12:O32"/>
    </sheetView>
  </sheetViews>
  <sheetFormatPr defaultRowHeight="15"/>
  <cols>
    <col min="1" max="1" width="5.7109375" style="2" customWidth="1"/>
    <col min="2" max="2" width="21.140625" style="2" customWidth="1"/>
    <col min="3" max="3" width="20.7109375" style="2" customWidth="1"/>
    <col min="4" max="7" width="10.7109375" style="2" customWidth="1"/>
    <col min="8" max="8" width="11.85546875" style="2" customWidth="1"/>
    <col min="9" max="18" width="10.7109375" style="2" customWidth="1"/>
    <col min="19" max="16384" width="9.140625" style="2"/>
  </cols>
  <sheetData>
    <row r="1" spans="1:18">
      <c r="A1" s="1" t="s">
        <v>0</v>
      </c>
    </row>
    <row r="3" spans="1:18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/>
      <c r="B4" s="4"/>
      <c r="C4" s="4"/>
      <c r="D4" s="4"/>
      <c r="E4" s="4"/>
      <c r="F4" s="4"/>
      <c r="H4" s="5" t="str">
        <f>'[1]1'!F5</f>
        <v>KABUPATEN/KOTA</v>
      </c>
      <c r="I4" s="6" t="str">
        <f>'[1]1'!G5</f>
        <v>BATANG</v>
      </c>
      <c r="J4" s="4"/>
      <c r="K4" s="4"/>
      <c r="N4" s="6"/>
      <c r="O4" s="6"/>
      <c r="P4" s="6"/>
      <c r="Q4" s="6"/>
      <c r="R4" s="7"/>
    </row>
    <row r="5" spans="1:18">
      <c r="A5" s="4"/>
      <c r="B5" s="4"/>
      <c r="C5" s="4"/>
      <c r="D5" s="8"/>
      <c r="E5" s="8"/>
      <c r="F5" s="8"/>
      <c r="H5" s="5" t="str">
        <f>'[1]1'!F6</f>
        <v xml:space="preserve">TAHUN </v>
      </c>
      <c r="I5" s="6">
        <f>'[1]1'!G6</f>
        <v>2018</v>
      </c>
      <c r="J5" s="4"/>
      <c r="K5" s="4"/>
      <c r="N5" s="6"/>
      <c r="O5" s="6"/>
      <c r="P5" s="6"/>
      <c r="Q5" s="6"/>
      <c r="R5" s="7"/>
    </row>
    <row r="6" spans="1:18" ht="15.7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16" customFormat="1" ht="18" customHeight="1">
      <c r="A7" s="9" t="s">
        <v>2</v>
      </c>
      <c r="B7" s="10" t="s">
        <v>3</v>
      </c>
      <c r="C7" s="10" t="s">
        <v>4</v>
      </c>
      <c r="D7" s="11" t="s">
        <v>5</v>
      </c>
      <c r="E7" s="11"/>
      <c r="F7" s="11"/>
      <c r="G7" s="12" t="s">
        <v>6</v>
      </c>
      <c r="H7" s="13"/>
      <c r="I7" s="13"/>
      <c r="J7" s="13"/>
      <c r="K7" s="13"/>
      <c r="L7" s="13"/>
      <c r="M7" s="12"/>
      <c r="N7" s="13"/>
      <c r="O7" s="14"/>
      <c r="P7" s="13"/>
      <c r="Q7" s="13"/>
      <c r="R7" s="15"/>
    </row>
    <row r="8" spans="1:18" s="16" customFormat="1" ht="18" customHeight="1">
      <c r="A8" s="17"/>
      <c r="B8" s="18"/>
      <c r="C8" s="18"/>
      <c r="D8" s="19"/>
      <c r="E8" s="19"/>
      <c r="F8" s="19"/>
      <c r="G8" s="20" t="s">
        <v>7</v>
      </c>
      <c r="H8" s="21"/>
      <c r="I8" s="21"/>
      <c r="J8" s="21"/>
      <c r="K8" s="21"/>
      <c r="L8" s="22"/>
      <c r="M8" s="20" t="s">
        <v>8</v>
      </c>
      <c r="N8" s="21"/>
      <c r="O8" s="22"/>
      <c r="P8" s="21"/>
      <c r="Q8" s="21"/>
      <c r="R8" s="23"/>
    </row>
    <row r="9" spans="1:18" s="16" customFormat="1" ht="18" customHeight="1">
      <c r="A9" s="17"/>
      <c r="B9" s="18"/>
      <c r="C9" s="18"/>
      <c r="D9" s="19"/>
      <c r="E9" s="19"/>
      <c r="F9" s="19"/>
      <c r="G9" s="24" t="s">
        <v>9</v>
      </c>
      <c r="H9" s="25"/>
      <c r="I9" s="24" t="s">
        <v>10</v>
      </c>
      <c r="J9" s="25"/>
      <c r="K9" s="24" t="s">
        <v>11</v>
      </c>
      <c r="L9" s="25"/>
      <c r="M9" s="24" t="s">
        <v>9</v>
      </c>
      <c r="N9" s="25"/>
      <c r="O9" s="26" t="s">
        <v>10</v>
      </c>
      <c r="P9" s="25"/>
      <c r="Q9" s="24" t="s">
        <v>11</v>
      </c>
      <c r="R9" s="27"/>
    </row>
    <row r="10" spans="1:18" s="16" customFormat="1" ht="18" customHeight="1">
      <c r="A10" s="28"/>
      <c r="B10" s="29"/>
      <c r="C10" s="29"/>
      <c r="D10" s="30" t="s">
        <v>9</v>
      </c>
      <c r="E10" s="30" t="s">
        <v>10</v>
      </c>
      <c r="F10" s="30" t="s">
        <v>12</v>
      </c>
      <c r="G10" s="31" t="s">
        <v>13</v>
      </c>
      <c r="H10" s="31" t="s">
        <v>14</v>
      </c>
      <c r="I10" s="31" t="s">
        <v>13</v>
      </c>
      <c r="J10" s="31" t="s">
        <v>14</v>
      </c>
      <c r="K10" s="31" t="s">
        <v>13</v>
      </c>
      <c r="L10" s="31" t="s">
        <v>14</v>
      </c>
      <c r="M10" s="31" t="s">
        <v>13</v>
      </c>
      <c r="N10" s="31" t="s">
        <v>14</v>
      </c>
      <c r="O10" s="31" t="s">
        <v>13</v>
      </c>
      <c r="P10" s="32" t="s">
        <v>14</v>
      </c>
      <c r="Q10" s="31" t="s">
        <v>13</v>
      </c>
      <c r="R10" s="33" t="s">
        <v>14</v>
      </c>
    </row>
    <row r="11" spans="1:18" s="16" customFormat="1" ht="18" customHeight="1" thickBot="1">
      <c r="A11" s="34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15</v>
      </c>
      <c r="P11" s="36">
        <v>16</v>
      </c>
      <c r="Q11" s="35">
        <v>17</v>
      </c>
      <c r="R11" s="37">
        <v>18</v>
      </c>
    </row>
    <row r="12" spans="1:18" ht="18" customHeight="1">
      <c r="A12" s="38">
        <f>'[1]4'!A12</f>
        <v>1</v>
      </c>
      <c r="B12" s="39" t="str">
        <f>'[1]4'!B12</f>
        <v>Wonotunggal</v>
      </c>
      <c r="C12" s="39" t="str">
        <f>'[1]4'!C12</f>
        <v>Wonotunggal</v>
      </c>
      <c r="D12" s="40">
        <f>'[1]4'!D12</f>
        <v>334</v>
      </c>
      <c r="E12" s="40">
        <f>'[1]4'!G12</f>
        <v>315</v>
      </c>
      <c r="F12" s="41">
        <f>SUM(D12:E12)</f>
        <v>649</v>
      </c>
      <c r="G12" s="42">
        <v>306</v>
      </c>
      <c r="H12" s="43">
        <f t="shared" ref="H12:H32" si="0">G12/D12*100</f>
        <v>91.616766467065872</v>
      </c>
      <c r="I12" s="42">
        <v>304</v>
      </c>
      <c r="J12" s="43">
        <f t="shared" ref="J12:J32" si="1">I12/E12*100</f>
        <v>96.507936507936506</v>
      </c>
      <c r="K12" s="44">
        <f t="shared" ref="K12:K31" si="2">SUM(G12,I12)</f>
        <v>610</v>
      </c>
      <c r="L12" s="43">
        <f>K12/F12*100</f>
        <v>93.990755007704166</v>
      </c>
      <c r="M12" s="42">
        <v>346</v>
      </c>
      <c r="N12" s="43">
        <f t="shared" ref="N12:N32" si="3">M12/D12*100</f>
        <v>103.59281437125749</v>
      </c>
      <c r="O12" s="42">
        <v>339</v>
      </c>
      <c r="P12" s="45">
        <f t="shared" ref="P12:P32" si="4">O12/E12*100</f>
        <v>107.61904761904762</v>
      </c>
      <c r="Q12" s="44">
        <f t="shared" ref="Q12:Q31" si="5">SUM(M12,O12)</f>
        <v>685</v>
      </c>
      <c r="R12" s="46">
        <f t="shared" ref="R12:R31" si="6">Q12/F12*100</f>
        <v>105.54699537750385</v>
      </c>
    </row>
    <row r="13" spans="1:18" ht="18" customHeight="1">
      <c r="A13" s="47">
        <f>'[1]4'!A13</f>
        <v>2</v>
      </c>
      <c r="B13" s="48" t="str">
        <f>'[1]4'!B13</f>
        <v>Bandar</v>
      </c>
      <c r="C13" s="48" t="str">
        <f>'[1]4'!C13</f>
        <v>Bandar I</v>
      </c>
      <c r="D13" s="49">
        <f>'[1]4'!D13</f>
        <v>452</v>
      </c>
      <c r="E13" s="49">
        <f>'[1]4'!G13</f>
        <v>419</v>
      </c>
      <c r="F13" s="50">
        <f t="shared" ref="F13:F20" si="7">SUM(D13:E13)</f>
        <v>871</v>
      </c>
      <c r="G13" s="51">
        <v>429</v>
      </c>
      <c r="H13" s="52">
        <f t="shared" si="0"/>
        <v>94.911504424778755</v>
      </c>
      <c r="I13" s="51">
        <v>418</v>
      </c>
      <c r="J13" s="52">
        <f t="shared" si="1"/>
        <v>99.761336515513122</v>
      </c>
      <c r="K13" s="53">
        <f t="shared" si="2"/>
        <v>847</v>
      </c>
      <c r="L13" s="52">
        <f t="shared" ref="L13:L31" si="8">K13/F13*100</f>
        <v>97.244546498277842</v>
      </c>
      <c r="M13" s="51">
        <v>413</v>
      </c>
      <c r="N13" s="52">
        <f t="shared" si="3"/>
        <v>91.371681415929203</v>
      </c>
      <c r="O13" s="51">
        <v>394</v>
      </c>
      <c r="P13" s="54">
        <f t="shared" si="4"/>
        <v>94.033412887828163</v>
      </c>
      <c r="Q13" s="53">
        <f t="shared" si="5"/>
        <v>807</v>
      </c>
      <c r="R13" s="55">
        <f t="shared" si="6"/>
        <v>92.652123995407578</v>
      </c>
    </row>
    <row r="14" spans="1:18" ht="18" customHeight="1">
      <c r="A14" s="56">
        <f>'[1]4'!A14</f>
        <v>0</v>
      </c>
      <c r="B14" s="57">
        <f>'[1]4'!B14</f>
        <v>0</v>
      </c>
      <c r="C14" s="48" t="str">
        <f>'[1]4'!C14</f>
        <v>Bandar II</v>
      </c>
      <c r="D14" s="49">
        <f>'[1]4'!D14</f>
        <v>189</v>
      </c>
      <c r="E14" s="49">
        <f>'[1]4'!G14</f>
        <v>172</v>
      </c>
      <c r="F14" s="50">
        <f>SUM(D14:E14)</f>
        <v>361</v>
      </c>
      <c r="G14" s="51">
        <v>183</v>
      </c>
      <c r="H14" s="52">
        <f t="shared" si="0"/>
        <v>96.825396825396822</v>
      </c>
      <c r="I14" s="51">
        <v>166</v>
      </c>
      <c r="J14" s="52">
        <f t="shared" si="1"/>
        <v>96.511627906976756</v>
      </c>
      <c r="K14" s="53">
        <f t="shared" si="2"/>
        <v>349</v>
      </c>
      <c r="L14" s="52">
        <f t="shared" si="8"/>
        <v>96.67590027700831</v>
      </c>
      <c r="M14" s="51">
        <v>193</v>
      </c>
      <c r="N14" s="52">
        <f t="shared" si="3"/>
        <v>102.11640211640211</v>
      </c>
      <c r="O14" s="51">
        <v>190</v>
      </c>
      <c r="P14" s="54">
        <f t="shared" si="4"/>
        <v>110.46511627906976</v>
      </c>
      <c r="Q14" s="53">
        <f t="shared" si="5"/>
        <v>383</v>
      </c>
      <c r="R14" s="55">
        <f t="shared" si="6"/>
        <v>106.09418282548478</v>
      </c>
    </row>
    <row r="15" spans="1:18" ht="18" customHeight="1">
      <c r="A15" s="47">
        <f>'[1]4'!A15</f>
        <v>3</v>
      </c>
      <c r="B15" s="48" t="str">
        <f>'[1]4'!B15</f>
        <v>Blado</v>
      </c>
      <c r="C15" s="48" t="str">
        <f>'[1]4'!C15</f>
        <v>Blado I</v>
      </c>
      <c r="D15" s="49">
        <f>'[1]4'!D15</f>
        <v>258</v>
      </c>
      <c r="E15" s="49">
        <f>'[1]4'!G15</f>
        <v>257</v>
      </c>
      <c r="F15" s="50">
        <f t="shared" si="7"/>
        <v>515</v>
      </c>
      <c r="G15" s="51">
        <v>254</v>
      </c>
      <c r="H15" s="52">
        <f t="shared" si="0"/>
        <v>98.449612403100772</v>
      </c>
      <c r="I15" s="51">
        <v>239</v>
      </c>
      <c r="J15" s="52">
        <f t="shared" si="1"/>
        <v>92.996108949416339</v>
      </c>
      <c r="K15" s="53">
        <f t="shared" si="2"/>
        <v>493</v>
      </c>
      <c r="L15" s="52">
        <f t="shared" si="8"/>
        <v>95.728155339805824</v>
      </c>
      <c r="M15" s="51">
        <v>249</v>
      </c>
      <c r="N15" s="52">
        <f t="shared" si="3"/>
        <v>96.511627906976756</v>
      </c>
      <c r="O15" s="51">
        <v>252</v>
      </c>
      <c r="P15" s="54">
        <f t="shared" si="4"/>
        <v>98.054474708171199</v>
      </c>
      <c r="Q15" s="53">
        <f t="shared" si="5"/>
        <v>501</v>
      </c>
      <c r="R15" s="55">
        <f t="shared" si="6"/>
        <v>97.28155339805825</v>
      </c>
    </row>
    <row r="16" spans="1:18" ht="18" customHeight="1">
      <c r="A16" s="56">
        <f>'[1]4'!A16</f>
        <v>0</v>
      </c>
      <c r="B16" s="57">
        <f>'[1]4'!B16</f>
        <v>0</v>
      </c>
      <c r="C16" s="48" t="str">
        <f>'[1]4'!C16</f>
        <v>Blado II</v>
      </c>
      <c r="D16" s="49">
        <f>'[1]4'!D16</f>
        <v>116</v>
      </c>
      <c r="E16" s="49">
        <f>'[1]4'!G16</f>
        <v>116</v>
      </c>
      <c r="F16" s="50">
        <f t="shared" si="7"/>
        <v>232</v>
      </c>
      <c r="G16" s="51">
        <v>108</v>
      </c>
      <c r="H16" s="52">
        <f t="shared" si="0"/>
        <v>93.103448275862064</v>
      </c>
      <c r="I16" s="51">
        <v>104</v>
      </c>
      <c r="J16" s="52">
        <f t="shared" si="1"/>
        <v>89.65517241379311</v>
      </c>
      <c r="K16" s="53">
        <f t="shared" si="2"/>
        <v>212</v>
      </c>
      <c r="L16" s="52">
        <f t="shared" si="8"/>
        <v>91.379310344827587</v>
      </c>
      <c r="M16" s="51">
        <v>116</v>
      </c>
      <c r="N16" s="52">
        <f t="shared" si="3"/>
        <v>100</v>
      </c>
      <c r="O16" s="51">
        <v>117</v>
      </c>
      <c r="P16" s="54">
        <f t="shared" si="4"/>
        <v>100.86206896551724</v>
      </c>
      <c r="Q16" s="53">
        <f t="shared" si="5"/>
        <v>233</v>
      </c>
      <c r="R16" s="55">
        <f t="shared" si="6"/>
        <v>100.43103448275863</v>
      </c>
    </row>
    <row r="17" spans="1:18" ht="18" customHeight="1">
      <c r="A17" s="47">
        <f>'[1]4'!A17</f>
        <v>4</v>
      </c>
      <c r="B17" s="48" t="str">
        <f>'[1]4'!C17</f>
        <v xml:space="preserve">Reban </v>
      </c>
      <c r="C17" s="48" t="str">
        <f>'[1]4'!C17</f>
        <v xml:space="preserve">Reban </v>
      </c>
      <c r="D17" s="49">
        <f>'[1]4'!D17</f>
        <v>325</v>
      </c>
      <c r="E17" s="49">
        <f>'[1]4'!G17</f>
        <v>289</v>
      </c>
      <c r="F17" s="50">
        <f t="shared" si="7"/>
        <v>614</v>
      </c>
      <c r="G17" s="51">
        <v>310</v>
      </c>
      <c r="H17" s="52">
        <f t="shared" si="0"/>
        <v>95.384615384615387</v>
      </c>
      <c r="I17" s="51">
        <v>277</v>
      </c>
      <c r="J17" s="52">
        <f t="shared" si="1"/>
        <v>95.847750865051907</v>
      </c>
      <c r="K17" s="53">
        <f t="shared" si="2"/>
        <v>587</v>
      </c>
      <c r="L17" s="52">
        <f t="shared" si="8"/>
        <v>95.602605863192181</v>
      </c>
      <c r="M17" s="51">
        <v>306</v>
      </c>
      <c r="N17" s="52">
        <f t="shared" si="3"/>
        <v>94.15384615384616</v>
      </c>
      <c r="O17" s="51">
        <v>318</v>
      </c>
      <c r="P17" s="54">
        <f t="shared" si="4"/>
        <v>110.03460207612457</v>
      </c>
      <c r="Q17" s="53">
        <f t="shared" si="5"/>
        <v>624</v>
      </c>
      <c r="R17" s="55">
        <f t="shared" si="6"/>
        <v>101.62866449511401</v>
      </c>
    </row>
    <row r="18" spans="1:18" ht="18" customHeight="1">
      <c r="A18" s="47">
        <f>'[1]4'!A18</f>
        <v>5</v>
      </c>
      <c r="B18" s="48" t="str">
        <f>'[1]4'!B18</f>
        <v>Bawang</v>
      </c>
      <c r="C18" s="48" t="str">
        <f>'[1]4'!C18</f>
        <v>Bawang</v>
      </c>
      <c r="D18" s="49">
        <f>'[1]4'!D18</f>
        <v>421</v>
      </c>
      <c r="E18" s="49">
        <f>'[1]4'!G18</f>
        <v>383</v>
      </c>
      <c r="F18" s="50">
        <f t="shared" si="7"/>
        <v>804</v>
      </c>
      <c r="G18" s="51">
        <v>422</v>
      </c>
      <c r="H18" s="52">
        <f t="shared" si="0"/>
        <v>100.23752969121141</v>
      </c>
      <c r="I18" s="51">
        <v>380</v>
      </c>
      <c r="J18" s="52">
        <f t="shared" si="1"/>
        <v>99.216710182767613</v>
      </c>
      <c r="K18" s="53">
        <f t="shared" si="2"/>
        <v>802</v>
      </c>
      <c r="L18" s="52">
        <f t="shared" si="8"/>
        <v>99.75124378109453</v>
      </c>
      <c r="M18" s="51">
        <v>421</v>
      </c>
      <c r="N18" s="52">
        <f t="shared" si="3"/>
        <v>100</v>
      </c>
      <c r="O18" s="51">
        <v>387</v>
      </c>
      <c r="P18" s="54">
        <f t="shared" si="4"/>
        <v>101.0443864229765</v>
      </c>
      <c r="Q18" s="53">
        <f t="shared" si="5"/>
        <v>808</v>
      </c>
      <c r="R18" s="55">
        <f t="shared" si="6"/>
        <v>100.49751243781095</v>
      </c>
    </row>
    <row r="19" spans="1:18" ht="18" customHeight="1">
      <c r="A19" s="47">
        <f>'[1]4'!A19</f>
        <v>6</v>
      </c>
      <c r="B19" s="48" t="str">
        <f>'[1]4'!B19</f>
        <v>Tersono</v>
      </c>
      <c r="C19" s="48" t="str">
        <f>'[1]4'!C19</f>
        <v>Tersono</v>
      </c>
      <c r="D19" s="49">
        <f>'[1]4'!D19</f>
        <v>286</v>
      </c>
      <c r="E19" s="49">
        <f>'[1]4'!G19</f>
        <v>264</v>
      </c>
      <c r="F19" s="50">
        <f t="shared" si="7"/>
        <v>550</v>
      </c>
      <c r="G19" s="51">
        <v>283</v>
      </c>
      <c r="H19" s="52">
        <f t="shared" si="0"/>
        <v>98.951048951048946</v>
      </c>
      <c r="I19" s="51">
        <v>251</v>
      </c>
      <c r="J19" s="52">
        <f t="shared" si="1"/>
        <v>95.075757575757578</v>
      </c>
      <c r="K19" s="53">
        <f t="shared" si="2"/>
        <v>534</v>
      </c>
      <c r="L19" s="52">
        <f t="shared" si="8"/>
        <v>97.090909090909093</v>
      </c>
      <c r="M19" s="51">
        <v>285</v>
      </c>
      <c r="N19" s="52">
        <f t="shared" si="3"/>
        <v>99.650349650349639</v>
      </c>
      <c r="O19" s="51">
        <v>261</v>
      </c>
      <c r="P19" s="54">
        <f t="shared" si="4"/>
        <v>98.86363636363636</v>
      </c>
      <c r="Q19" s="53">
        <f t="shared" si="5"/>
        <v>546</v>
      </c>
      <c r="R19" s="55">
        <f t="shared" si="6"/>
        <v>99.272727272727266</v>
      </c>
    </row>
    <row r="20" spans="1:18" ht="18" customHeight="1">
      <c r="A20" s="47">
        <f>'[1]4'!A20</f>
        <v>7</v>
      </c>
      <c r="B20" s="48" t="str">
        <f>'[1]4'!B20</f>
        <v>Gringsing</v>
      </c>
      <c r="C20" s="48" t="str">
        <f>'[1]4'!C20</f>
        <v>Gringsing I</v>
      </c>
      <c r="D20" s="49">
        <f>'[1]4'!D20</f>
        <v>328</v>
      </c>
      <c r="E20" s="49">
        <f>'[1]4'!G20</f>
        <v>327</v>
      </c>
      <c r="F20" s="50">
        <f t="shared" si="7"/>
        <v>655</v>
      </c>
      <c r="G20" s="51">
        <v>328</v>
      </c>
      <c r="H20" s="52">
        <f t="shared" si="0"/>
        <v>100</v>
      </c>
      <c r="I20" s="51">
        <v>322</v>
      </c>
      <c r="J20" s="52">
        <f t="shared" si="1"/>
        <v>98.470948012232412</v>
      </c>
      <c r="K20" s="53">
        <f t="shared" si="2"/>
        <v>650</v>
      </c>
      <c r="L20" s="52">
        <f>K20/F20*100</f>
        <v>99.236641221374043</v>
      </c>
      <c r="M20" s="51">
        <v>334</v>
      </c>
      <c r="N20" s="52">
        <f t="shared" si="3"/>
        <v>101.82926829268293</v>
      </c>
      <c r="O20" s="51">
        <v>313</v>
      </c>
      <c r="P20" s="54">
        <f t="shared" si="4"/>
        <v>95.718654434250766</v>
      </c>
      <c r="Q20" s="53">
        <f t="shared" si="5"/>
        <v>647</v>
      </c>
      <c r="R20" s="55">
        <f t="shared" si="6"/>
        <v>98.778625954198475</v>
      </c>
    </row>
    <row r="21" spans="1:18" ht="18" customHeight="1">
      <c r="A21" s="56">
        <f>'[1]4'!A21</f>
        <v>0</v>
      </c>
      <c r="B21" s="57">
        <f>'[1]4'!B21</f>
        <v>0</v>
      </c>
      <c r="C21" s="48" t="str">
        <f>'[1]4'!C21</f>
        <v>Gringsing II</v>
      </c>
      <c r="D21" s="49">
        <f>'[1]4'!D21</f>
        <v>106</v>
      </c>
      <c r="E21" s="49">
        <f>'[1]4'!G21</f>
        <v>118</v>
      </c>
      <c r="F21" s="50">
        <f t="shared" ref="F21:F31" si="9">SUM(D21:E21)</f>
        <v>224</v>
      </c>
      <c r="G21" s="51">
        <v>86</v>
      </c>
      <c r="H21" s="52">
        <f t="shared" si="0"/>
        <v>81.132075471698116</v>
      </c>
      <c r="I21" s="51">
        <v>87</v>
      </c>
      <c r="J21" s="52">
        <f t="shared" si="1"/>
        <v>73.728813559322035</v>
      </c>
      <c r="K21" s="53">
        <f t="shared" si="2"/>
        <v>173</v>
      </c>
      <c r="L21" s="52">
        <f t="shared" si="8"/>
        <v>77.232142857142861</v>
      </c>
      <c r="M21" s="51">
        <v>109</v>
      </c>
      <c r="N21" s="52">
        <f t="shared" si="3"/>
        <v>102.8301886792453</v>
      </c>
      <c r="O21" s="51">
        <v>111</v>
      </c>
      <c r="P21" s="54">
        <f t="shared" si="4"/>
        <v>94.067796610169495</v>
      </c>
      <c r="Q21" s="53">
        <f t="shared" si="5"/>
        <v>220</v>
      </c>
      <c r="R21" s="55">
        <f t="shared" si="6"/>
        <v>98.214285714285708</v>
      </c>
    </row>
    <row r="22" spans="1:18" ht="18" customHeight="1">
      <c r="A22" s="47">
        <f>'[1]4'!A22</f>
        <v>8</v>
      </c>
      <c r="B22" s="48" t="str">
        <f>'[1]4'!B22</f>
        <v>Limpung</v>
      </c>
      <c r="C22" s="48" t="str">
        <f>'[1]4'!C22</f>
        <v>Limpung</v>
      </c>
      <c r="D22" s="49">
        <f>'[1]4'!D22</f>
        <v>312</v>
      </c>
      <c r="E22" s="49">
        <f>'[1]4'!G22</f>
        <v>261</v>
      </c>
      <c r="F22" s="50">
        <f t="shared" si="9"/>
        <v>573</v>
      </c>
      <c r="G22" s="51">
        <v>292</v>
      </c>
      <c r="H22" s="52">
        <f t="shared" si="0"/>
        <v>93.589743589743591</v>
      </c>
      <c r="I22" s="51">
        <v>237</v>
      </c>
      <c r="J22" s="52">
        <f t="shared" si="1"/>
        <v>90.804597701149419</v>
      </c>
      <c r="K22" s="53">
        <f t="shared" si="2"/>
        <v>529</v>
      </c>
      <c r="L22" s="52">
        <f t="shared" si="8"/>
        <v>92.32111692844677</v>
      </c>
      <c r="M22" s="51">
        <v>294</v>
      </c>
      <c r="N22" s="52">
        <f t="shared" si="3"/>
        <v>94.230769230769226</v>
      </c>
      <c r="O22" s="51">
        <v>266</v>
      </c>
      <c r="P22" s="54">
        <f t="shared" si="4"/>
        <v>101.91570881226053</v>
      </c>
      <c r="Q22" s="53">
        <f t="shared" si="5"/>
        <v>560</v>
      </c>
      <c r="R22" s="55">
        <f t="shared" si="6"/>
        <v>97.731239092495642</v>
      </c>
    </row>
    <row r="23" spans="1:18" ht="18" customHeight="1">
      <c r="A23" s="47">
        <f>'[1]4'!A23</f>
        <v>9</v>
      </c>
      <c r="B23" s="48" t="str">
        <f>'[1]4'!B23</f>
        <v>Banyuputih</v>
      </c>
      <c r="C23" s="48" t="str">
        <f>'[1]4'!C23</f>
        <v>Banyuputih</v>
      </c>
      <c r="D23" s="49">
        <f>'[1]4'!D23</f>
        <v>293</v>
      </c>
      <c r="E23" s="49">
        <f>'[1]4'!G23</f>
        <v>280</v>
      </c>
      <c r="F23" s="50">
        <f t="shared" si="9"/>
        <v>573</v>
      </c>
      <c r="G23" s="51">
        <v>278</v>
      </c>
      <c r="H23" s="52">
        <f t="shared" si="0"/>
        <v>94.88054607508532</v>
      </c>
      <c r="I23" s="51">
        <v>253</v>
      </c>
      <c r="J23" s="52">
        <f t="shared" si="1"/>
        <v>90.357142857142861</v>
      </c>
      <c r="K23" s="53">
        <f t="shared" si="2"/>
        <v>531</v>
      </c>
      <c r="L23" s="52">
        <f t="shared" si="8"/>
        <v>92.670157068062835</v>
      </c>
      <c r="M23" s="51">
        <v>249</v>
      </c>
      <c r="N23" s="52">
        <f t="shared" si="3"/>
        <v>84.982935153583611</v>
      </c>
      <c r="O23" s="51">
        <v>240</v>
      </c>
      <c r="P23" s="54">
        <f t="shared" si="4"/>
        <v>85.714285714285708</v>
      </c>
      <c r="Q23" s="53">
        <f t="shared" si="5"/>
        <v>489</v>
      </c>
      <c r="R23" s="55">
        <f t="shared" si="6"/>
        <v>85.340314136125656</v>
      </c>
    </row>
    <row r="24" spans="1:18" ht="18" customHeight="1">
      <c r="A24" s="47">
        <f>'[1]4'!A24</f>
        <v>10</v>
      </c>
      <c r="B24" s="48" t="str">
        <f>'[1]4'!B24</f>
        <v>Subah</v>
      </c>
      <c r="C24" s="48" t="str">
        <f>'[1]4'!C24</f>
        <v>Subah</v>
      </c>
      <c r="D24" s="49">
        <f>'[1]4'!D24</f>
        <v>426</v>
      </c>
      <c r="E24" s="49">
        <f>'[1]4'!G24</f>
        <v>383</v>
      </c>
      <c r="F24" s="50">
        <f t="shared" si="9"/>
        <v>809</v>
      </c>
      <c r="G24" s="51">
        <v>420</v>
      </c>
      <c r="H24" s="52">
        <f t="shared" si="0"/>
        <v>98.591549295774655</v>
      </c>
      <c r="I24" s="51">
        <v>419</v>
      </c>
      <c r="J24" s="52">
        <f t="shared" si="1"/>
        <v>109.39947780678851</v>
      </c>
      <c r="K24" s="53">
        <f t="shared" si="2"/>
        <v>839</v>
      </c>
      <c r="L24" s="52">
        <f t="shared" si="8"/>
        <v>103.70828182941905</v>
      </c>
      <c r="M24" s="51">
        <v>416</v>
      </c>
      <c r="N24" s="52">
        <f t="shared" si="3"/>
        <v>97.652582159624416</v>
      </c>
      <c r="O24" s="51">
        <v>401</v>
      </c>
      <c r="P24" s="54">
        <f t="shared" si="4"/>
        <v>104.69973890339426</v>
      </c>
      <c r="Q24" s="53">
        <f t="shared" si="5"/>
        <v>817</v>
      </c>
      <c r="R24" s="55">
        <f t="shared" si="6"/>
        <v>100.98887515451173</v>
      </c>
    </row>
    <row r="25" spans="1:18" ht="18" customHeight="1">
      <c r="A25" s="47">
        <f>'[1]4'!A25</f>
        <v>11</v>
      </c>
      <c r="B25" s="48" t="str">
        <f>'[1]4'!B25</f>
        <v>Pecalungan</v>
      </c>
      <c r="C25" s="48" t="str">
        <f>'[1]4'!C25</f>
        <v>Pecalungan</v>
      </c>
      <c r="D25" s="49">
        <f>'[1]4'!D25</f>
        <v>263</v>
      </c>
      <c r="E25" s="49">
        <f>'[1]4'!G25</f>
        <v>231</v>
      </c>
      <c r="F25" s="50">
        <f t="shared" si="9"/>
        <v>494</v>
      </c>
      <c r="G25" s="51">
        <v>249</v>
      </c>
      <c r="H25" s="52">
        <f t="shared" si="0"/>
        <v>94.676806083650192</v>
      </c>
      <c r="I25" s="51">
        <v>236</v>
      </c>
      <c r="J25" s="52">
        <f t="shared" si="1"/>
        <v>102.16450216450217</v>
      </c>
      <c r="K25" s="53">
        <f t="shared" si="2"/>
        <v>485</v>
      </c>
      <c r="L25" s="52">
        <f t="shared" si="8"/>
        <v>98.178137651821856</v>
      </c>
      <c r="M25" s="51">
        <v>272</v>
      </c>
      <c r="N25" s="52">
        <f t="shared" si="3"/>
        <v>103.42205323193916</v>
      </c>
      <c r="O25" s="51">
        <v>247</v>
      </c>
      <c r="P25" s="54">
        <f t="shared" si="4"/>
        <v>106.92640692640694</v>
      </c>
      <c r="Q25" s="53">
        <f t="shared" si="5"/>
        <v>519</v>
      </c>
      <c r="R25" s="55">
        <f>Q25/F25*100</f>
        <v>105.06072874493928</v>
      </c>
    </row>
    <row r="26" spans="1:18" ht="18" customHeight="1">
      <c r="A26" s="47">
        <f>'[1]4'!A26</f>
        <v>12</v>
      </c>
      <c r="B26" s="48" t="str">
        <f>'[1]4'!B26</f>
        <v>Tulis</v>
      </c>
      <c r="C26" s="48" t="str">
        <f>'[1]4'!C26</f>
        <v>Tulis</v>
      </c>
      <c r="D26" s="49">
        <f>'[1]4'!D26</f>
        <v>325</v>
      </c>
      <c r="E26" s="49">
        <f>'[1]4'!G26</f>
        <v>343</v>
      </c>
      <c r="F26" s="50">
        <f t="shared" si="9"/>
        <v>668</v>
      </c>
      <c r="G26" s="51">
        <v>323</v>
      </c>
      <c r="H26" s="52">
        <f t="shared" si="0"/>
        <v>99.384615384615387</v>
      </c>
      <c r="I26" s="51">
        <v>340</v>
      </c>
      <c r="J26" s="52">
        <f t="shared" si="1"/>
        <v>99.125364431486886</v>
      </c>
      <c r="K26" s="53">
        <f t="shared" si="2"/>
        <v>663</v>
      </c>
      <c r="L26" s="52">
        <f t="shared" si="8"/>
        <v>99.251497005988014</v>
      </c>
      <c r="M26" s="51">
        <v>313</v>
      </c>
      <c r="N26" s="52">
        <f t="shared" si="3"/>
        <v>96.307692307692307</v>
      </c>
      <c r="O26" s="51">
        <v>327</v>
      </c>
      <c r="P26" s="54">
        <f t="shared" si="4"/>
        <v>95.335276967930028</v>
      </c>
      <c r="Q26" s="53">
        <f t="shared" si="5"/>
        <v>640</v>
      </c>
      <c r="R26" s="55">
        <f t="shared" si="6"/>
        <v>95.808383233532936</v>
      </c>
    </row>
    <row r="27" spans="1:18" ht="18" customHeight="1">
      <c r="A27" s="47">
        <f>'[1]4'!A27</f>
        <v>13</v>
      </c>
      <c r="B27" s="48" t="str">
        <f>'[1]4'!B27</f>
        <v>Kandeman</v>
      </c>
      <c r="C27" s="48" t="str">
        <f>'[1]4'!C27</f>
        <v>Kandeman</v>
      </c>
      <c r="D27" s="49">
        <f>'[1]4'!D27</f>
        <v>496</v>
      </c>
      <c r="E27" s="49">
        <f>'[1]4'!G27</f>
        <v>455</v>
      </c>
      <c r="F27" s="50">
        <f t="shared" si="9"/>
        <v>951</v>
      </c>
      <c r="G27" s="51">
        <v>479</v>
      </c>
      <c r="H27" s="52">
        <f t="shared" si="0"/>
        <v>96.572580645161281</v>
      </c>
      <c r="I27" s="51">
        <v>444</v>
      </c>
      <c r="J27" s="52">
        <f t="shared" si="1"/>
        <v>97.582417582417577</v>
      </c>
      <c r="K27" s="53">
        <f t="shared" si="2"/>
        <v>923</v>
      </c>
      <c r="L27" s="52">
        <f t="shared" si="8"/>
        <v>97.055730809674017</v>
      </c>
      <c r="M27" s="51">
        <v>468</v>
      </c>
      <c r="N27" s="52">
        <f t="shared" si="3"/>
        <v>94.354838709677423</v>
      </c>
      <c r="O27" s="51">
        <v>471</v>
      </c>
      <c r="P27" s="54">
        <f t="shared" si="4"/>
        <v>103.51648351648353</v>
      </c>
      <c r="Q27" s="53">
        <f t="shared" si="5"/>
        <v>939</v>
      </c>
      <c r="R27" s="55">
        <f t="shared" si="6"/>
        <v>98.738170347003148</v>
      </c>
    </row>
    <row r="28" spans="1:18" ht="18" customHeight="1">
      <c r="A28" s="47">
        <f>'[1]4'!A28</f>
        <v>14</v>
      </c>
      <c r="B28" s="48" t="str">
        <f>'[1]4'!B28</f>
        <v>Batang</v>
      </c>
      <c r="C28" s="48" t="str">
        <f>'[1]4'!C28</f>
        <v>Batang I</v>
      </c>
      <c r="D28" s="49">
        <f>'[1]4'!D28</f>
        <v>278</v>
      </c>
      <c r="E28" s="49">
        <f>'[1]4'!G28</f>
        <v>256</v>
      </c>
      <c r="F28" s="50">
        <f t="shared" si="9"/>
        <v>534</v>
      </c>
      <c r="G28" s="51">
        <v>282</v>
      </c>
      <c r="H28" s="52">
        <f t="shared" si="0"/>
        <v>101.43884892086331</v>
      </c>
      <c r="I28" s="51">
        <v>243</v>
      </c>
      <c r="J28" s="52">
        <f t="shared" si="1"/>
        <v>94.921875</v>
      </c>
      <c r="K28" s="53">
        <f t="shared" si="2"/>
        <v>525</v>
      </c>
      <c r="L28" s="52">
        <f t="shared" si="8"/>
        <v>98.31460674157303</v>
      </c>
      <c r="M28" s="51">
        <v>284</v>
      </c>
      <c r="N28" s="52">
        <f t="shared" si="3"/>
        <v>102.15827338129498</v>
      </c>
      <c r="O28" s="51">
        <v>242</v>
      </c>
      <c r="P28" s="54">
        <f t="shared" si="4"/>
        <v>94.53125</v>
      </c>
      <c r="Q28" s="53">
        <f t="shared" si="5"/>
        <v>526</v>
      </c>
      <c r="R28" s="55">
        <f t="shared" si="6"/>
        <v>98.50187265917603</v>
      </c>
    </row>
    <row r="29" spans="1:18" ht="18" customHeight="1">
      <c r="A29" s="58">
        <f>'[1]4'!A29</f>
        <v>0</v>
      </c>
      <c r="B29" s="59">
        <f>'[1]4'!B29</f>
        <v>0</v>
      </c>
      <c r="C29" s="48" t="str">
        <f>'[1]4'!C29</f>
        <v>Batang II</v>
      </c>
      <c r="D29" s="49">
        <f>'[1]4'!D29</f>
        <v>297</v>
      </c>
      <c r="E29" s="49">
        <f>'[1]4'!G29</f>
        <v>277</v>
      </c>
      <c r="F29" s="50">
        <f t="shared" si="9"/>
        <v>574</v>
      </c>
      <c r="G29" s="51">
        <v>291</v>
      </c>
      <c r="H29" s="52">
        <f t="shared" si="0"/>
        <v>97.979797979797979</v>
      </c>
      <c r="I29" s="51">
        <v>267</v>
      </c>
      <c r="J29" s="52">
        <f t="shared" si="1"/>
        <v>96.389891696750908</v>
      </c>
      <c r="K29" s="53">
        <f t="shared" si="2"/>
        <v>558</v>
      </c>
      <c r="L29" s="52">
        <f t="shared" si="8"/>
        <v>97.21254355400697</v>
      </c>
      <c r="M29" s="51">
        <v>295</v>
      </c>
      <c r="N29" s="52">
        <f t="shared" si="3"/>
        <v>99.326599326599336</v>
      </c>
      <c r="O29" s="51">
        <v>267</v>
      </c>
      <c r="P29" s="54">
        <f t="shared" si="4"/>
        <v>96.389891696750908</v>
      </c>
      <c r="Q29" s="53">
        <f t="shared" si="5"/>
        <v>562</v>
      </c>
      <c r="R29" s="55">
        <f t="shared" si="6"/>
        <v>97.909407665505228</v>
      </c>
    </row>
    <row r="30" spans="1:18" ht="18" customHeight="1">
      <c r="A30" s="58">
        <f>'[1]4'!A30</f>
        <v>0</v>
      </c>
      <c r="B30" s="59">
        <f>'[1]4'!B30</f>
        <v>0</v>
      </c>
      <c r="C30" s="48" t="str">
        <f>'[1]4'!C30</f>
        <v>Batang III</v>
      </c>
      <c r="D30" s="49">
        <f>'[1]4'!D30</f>
        <v>293</v>
      </c>
      <c r="E30" s="49">
        <f>'[1]4'!G30</f>
        <v>269</v>
      </c>
      <c r="F30" s="50">
        <f t="shared" si="9"/>
        <v>562</v>
      </c>
      <c r="G30" s="51">
        <v>284</v>
      </c>
      <c r="H30" s="52">
        <f t="shared" si="0"/>
        <v>96.928327645051198</v>
      </c>
      <c r="I30" s="51">
        <v>258</v>
      </c>
      <c r="J30" s="52">
        <f t="shared" si="1"/>
        <v>95.910780669144984</v>
      </c>
      <c r="K30" s="53">
        <f t="shared" si="2"/>
        <v>542</v>
      </c>
      <c r="L30" s="52">
        <f t="shared" si="8"/>
        <v>96.441281138790032</v>
      </c>
      <c r="M30" s="51">
        <v>284</v>
      </c>
      <c r="N30" s="52">
        <f t="shared" si="3"/>
        <v>96.928327645051198</v>
      </c>
      <c r="O30" s="51">
        <v>258</v>
      </c>
      <c r="P30" s="54">
        <f t="shared" si="4"/>
        <v>95.910780669144984</v>
      </c>
      <c r="Q30" s="53">
        <f t="shared" si="5"/>
        <v>542</v>
      </c>
      <c r="R30" s="55">
        <f t="shared" si="6"/>
        <v>96.441281138790032</v>
      </c>
    </row>
    <row r="31" spans="1:18" ht="18" customHeight="1">
      <c r="A31" s="58">
        <f>'[1]4'!A31</f>
        <v>0</v>
      </c>
      <c r="B31" s="59">
        <f>'[1]4'!B31</f>
        <v>0</v>
      </c>
      <c r="C31" s="48" t="str">
        <f>'[1]4'!C31</f>
        <v>Batang IV</v>
      </c>
      <c r="D31" s="49">
        <f>'[1]4'!D31</f>
        <v>243</v>
      </c>
      <c r="E31" s="49">
        <f>'[1]4'!G31</f>
        <v>233</v>
      </c>
      <c r="F31" s="50">
        <f t="shared" si="9"/>
        <v>476</v>
      </c>
      <c r="G31" s="51">
        <v>237</v>
      </c>
      <c r="H31" s="52">
        <f t="shared" si="0"/>
        <v>97.53086419753086</v>
      </c>
      <c r="I31" s="51">
        <v>227</v>
      </c>
      <c r="J31" s="52">
        <f t="shared" si="1"/>
        <v>97.424892703862668</v>
      </c>
      <c r="K31" s="53">
        <f t="shared" si="2"/>
        <v>464</v>
      </c>
      <c r="L31" s="52">
        <f t="shared" si="8"/>
        <v>97.47899159663865</v>
      </c>
      <c r="M31" s="51">
        <v>236</v>
      </c>
      <c r="N31" s="52">
        <f t="shared" si="3"/>
        <v>97.119341563786008</v>
      </c>
      <c r="O31" s="51">
        <v>225</v>
      </c>
      <c r="P31" s="54">
        <f t="shared" si="4"/>
        <v>96.566523605150209</v>
      </c>
      <c r="Q31" s="53">
        <f t="shared" si="5"/>
        <v>461</v>
      </c>
      <c r="R31" s="55">
        <f t="shared" si="6"/>
        <v>96.848739495798313</v>
      </c>
    </row>
    <row r="32" spans="1:18" ht="18" customHeight="1">
      <c r="A32" s="47">
        <f>'[1]4'!A32</f>
        <v>15</v>
      </c>
      <c r="B32" s="48" t="str">
        <f>'[1]4'!B32</f>
        <v>Warungasem</v>
      </c>
      <c r="C32" s="48" t="str">
        <f>'[1]4'!C32</f>
        <v>Warungasem</v>
      </c>
      <c r="D32" s="49">
        <f>'[1]4'!D32</f>
        <v>430</v>
      </c>
      <c r="E32" s="49">
        <f>'[1]4'!G32</f>
        <v>397</v>
      </c>
      <c r="F32" s="50">
        <f>SUM(D32:E32)</f>
        <v>827</v>
      </c>
      <c r="G32" s="51">
        <v>433</v>
      </c>
      <c r="H32" s="52">
        <f t="shared" si="0"/>
        <v>100.69767441860465</v>
      </c>
      <c r="I32" s="51">
        <v>396</v>
      </c>
      <c r="J32" s="52">
        <f t="shared" si="1"/>
        <v>99.748110831234257</v>
      </c>
      <c r="K32" s="53">
        <f>SUM(G32,I32)</f>
        <v>829</v>
      </c>
      <c r="L32" s="52">
        <f>K32/F32*100</f>
        <v>100.24183796856106</v>
      </c>
      <c r="M32" s="51">
        <v>431</v>
      </c>
      <c r="N32" s="52">
        <f t="shared" si="3"/>
        <v>100.23255813953489</v>
      </c>
      <c r="O32" s="51">
        <v>397</v>
      </c>
      <c r="P32" s="54">
        <f t="shared" si="4"/>
        <v>100</v>
      </c>
      <c r="Q32" s="53">
        <f>SUM(M32,O32)</f>
        <v>828</v>
      </c>
      <c r="R32" s="55">
        <f>Q32/F32*100</f>
        <v>100.12091898428052</v>
      </c>
    </row>
    <row r="33" spans="1:18" ht="18" customHeight="1" thickBot="1">
      <c r="A33" s="60"/>
      <c r="B33" s="61"/>
      <c r="C33" s="61"/>
      <c r="D33" s="62"/>
      <c r="E33" s="62"/>
      <c r="F33" s="63"/>
      <c r="G33" s="64"/>
      <c r="H33" s="65"/>
      <c r="I33" s="64"/>
      <c r="J33" s="65"/>
      <c r="K33" s="64"/>
      <c r="L33" s="65"/>
      <c r="M33" s="64"/>
      <c r="N33" s="65"/>
      <c r="O33" s="64"/>
      <c r="P33" s="66"/>
      <c r="Q33" s="64"/>
      <c r="R33" s="67"/>
    </row>
    <row r="34" spans="1:18" ht="18" customHeight="1" thickBot="1">
      <c r="A34" s="68" t="s">
        <v>15</v>
      </c>
      <c r="B34" s="69"/>
      <c r="C34" s="69"/>
      <c r="D34" s="70">
        <f>SUM(D12:D33)</f>
        <v>6471</v>
      </c>
      <c r="E34" s="70">
        <f>SUM(E12:E33)</f>
        <v>6045</v>
      </c>
      <c r="F34" s="71">
        <f>SUM(F12:F33)</f>
        <v>12516</v>
      </c>
      <c r="G34" s="72">
        <f>SUM(G12:G33)</f>
        <v>6277</v>
      </c>
      <c r="H34" s="73">
        <f>G34/D34*100</f>
        <v>97.00200896306599</v>
      </c>
      <c r="I34" s="72">
        <f>SUM(I12:I33)</f>
        <v>5868</v>
      </c>
      <c r="J34" s="73">
        <f>I34/E34*100</f>
        <v>97.071960297766751</v>
      </c>
      <c r="K34" s="72">
        <f>SUM(K12:K33)</f>
        <v>12145</v>
      </c>
      <c r="L34" s="73">
        <f>K34/F34*100</f>
        <v>97.035794183445191</v>
      </c>
      <c r="M34" s="72">
        <f>SUM(M12:M33)</f>
        <v>6314</v>
      </c>
      <c r="N34" s="73">
        <f>M34/D34*100</f>
        <v>97.573790758769903</v>
      </c>
      <c r="O34" s="72">
        <f>SUM(O12:O33)</f>
        <v>6023</v>
      </c>
      <c r="P34" s="74">
        <f>O34/E34*100</f>
        <v>99.636062861869306</v>
      </c>
      <c r="Q34" s="72">
        <f>SUM(Q12:Q33)</f>
        <v>12337</v>
      </c>
      <c r="R34" s="75">
        <f>Q34/F34*100</f>
        <v>98.569830616810478</v>
      </c>
    </row>
    <row r="35" spans="1:18" ht="18" customHeight="1" thickBot="1">
      <c r="A35" s="68" t="s">
        <v>16</v>
      </c>
      <c r="B35" s="69"/>
      <c r="C35" s="69"/>
      <c r="D35" s="76">
        <v>6564</v>
      </c>
      <c r="E35" s="76">
        <v>6008</v>
      </c>
      <c r="F35" s="76">
        <v>12572</v>
      </c>
      <c r="G35" s="72">
        <v>6450</v>
      </c>
      <c r="H35" s="73" t="e">
        <v>#DIV/0!</v>
      </c>
      <c r="I35" s="72">
        <v>5827</v>
      </c>
      <c r="J35" s="73" t="e">
        <v>#DIV/0!</v>
      </c>
      <c r="K35" s="72">
        <v>12277</v>
      </c>
      <c r="L35" s="73" t="e">
        <v>#DIV/0!</v>
      </c>
      <c r="M35" s="72">
        <v>6520</v>
      </c>
      <c r="N35" s="73" t="e">
        <v>#DIV/0!</v>
      </c>
      <c r="O35" s="72">
        <v>5958</v>
      </c>
      <c r="P35" s="74" t="e">
        <v>#DIV/0!</v>
      </c>
      <c r="Q35" s="72">
        <v>12478</v>
      </c>
      <c r="R35" s="75" t="e">
        <v>#DIV/0!</v>
      </c>
    </row>
    <row r="36" spans="1:18" ht="18" customHeight="1" thickBot="1">
      <c r="A36" s="68" t="s">
        <v>17</v>
      </c>
      <c r="B36" s="69"/>
      <c r="C36" s="69"/>
      <c r="D36" s="70">
        <v>6700</v>
      </c>
      <c r="E36" s="70">
        <v>5838</v>
      </c>
      <c r="F36" s="71">
        <v>12538</v>
      </c>
      <c r="G36" s="72">
        <v>6409</v>
      </c>
      <c r="H36" s="73">
        <v>95.656716417910445</v>
      </c>
      <c r="I36" s="72">
        <v>5813</v>
      </c>
      <c r="J36" s="73">
        <v>99.571771154504958</v>
      </c>
      <c r="K36" s="72">
        <v>12222</v>
      </c>
      <c r="L36" s="73">
        <v>97.479661828042751</v>
      </c>
      <c r="M36" s="72">
        <v>6517</v>
      </c>
      <c r="N36" s="73">
        <v>97.268656716417908</v>
      </c>
      <c r="O36" s="72">
        <v>5956</v>
      </c>
      <c r="P36" s="74">
        <v>102.02124015073655</v>
      </c>
      <c r="Q36" s="72">
        <v>12473</v>
      </c>
      <c r="R36" s="75">
        <v>99.481576008932848</v>
      </c>
    </row>
    <row r="37" spans="1:18" ht="18" customHeight="1" thickBot="1">
      <c r="A37" s="77" t="s">
        <v>18</v>
      </c>
      <c r="B37" s="78"/>
      <c r="C37" s="78"/>
      <c r="D37" s="79">
        <v>6531</v>
      </c>
      <c r="E37" s="79">
        <v>6058</v>
      </c>
      <c r="F37" s="80">
        <v>12589</v>
      </c>
      <c r="G37" s="81">
        <v>6017</v>
      </c>
      <c r="H37" s="82">
        <v>92.13</v>
      </c>
      <c r="I37" s="81">
        <v>5735</v>
      </c>
      <c r="J37" s="82">
        <v>94.67</v>
      </c>
      <c r="K37" s="81">
        <v>11752</v>
      </c>
      <c r="L37" s="82">
        <v>93.35</v>
      </c>
      <c r="M37" s="81">
        <v>6329</v>
      </c>
      <c r="N37" s="82">
        <v>96.91</v>
      </c>
      <c r="O37" s="81">
        <v>6071</v>
      </c>
      <c r="P37" s="83">
        <v>100.21</v>
      </c>
      <c r="Q37" s="81">
        <v>12400</v>
      </c>
      <c r="R37" s="84">
        <v>98.5</v>
      </c>
    </row>
    <row r="38" spans="1:18" ht="18" customHeight="1" thickBot="1">
      <c r="A38" s="77" t="s">
        <v>19</v>
      </c>
      <c r="B38" s="78"/>
      <c r="C38" s="78"/>
      <c r="D38" s="79">
        <v>6728</v>
      </c>
      <c r="E38" s="79">
        <v>6118</v>
      </c>
      <c r="F38" s="80">
        <v>12846</v>
      </c>
      <c r="G38" s="81">
        <v>6512</v>
      </c>
      <c r="H38" s="82">
        <v>96.789536266349586</v>
      </c>
      <c r="I38" s="81">
        <v>5978</v>
      </c>
      <c r="J38" s="82">
        <v>97.711670480549202</v>
      </c>
      <c r="K38" s="81">
        <v>12490</v>
      </c>
      <c r="L38" s="82">
        <v>97.22870932586018</v>
      </c>
      <c r="M38" s="81">
        <v>6514</v>
      </c>
      <c r="N38" s="82">
        <v>96.819262782401907</v>
      </c>
      <c r="O38" s="81">
        <v>6146</v>
      </c>
      <c r="P38" s="83">
        <v>100.45766590389016</v>
      </c>
      <c r="Q38" s="81">
        <v>12660</v>
      </c>
      <c r="R38" s="84">
        <v>98.552078468005604</v>
      </c>
    </row>
    <row r="39" spans="1:18">
      <c r="A39" s="85"/>
      <c r="B39" s="85"/>
      <c r="C39" s="85"/>
      <c r="D39" s="85"/>
      <c r="E39" s="8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>
      <c r="A40" s="4" t="s">
        <v>20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</sheetData>
  <mergeCells count="10">
    <mergeCell ref="K9:L9"/>
    <mergeCell ref="M9:N9"/>
    <mergeCell ref="O9:P9"/>
    <mergeCell ref="Q9:R9"/>
    <mergeCell ref="A7:A10"/>
    <mergeCell ref="B7:B10"/>
    <mergeCell ref="C7:C10"/>
    <mergeCell ref="D7:F9"/>
    <mergeCell ref="G9:H9"/>
    <mergeCell ref="I9:J9"/>
  </mergeCells>
  <printOptions horizontalCentered="1"/>
  <pageMargins left="0.78740157480314965" right="0.78740157480314965" top="0.59055118110236227" bottom="0.59055118110236227" header="0" footer="0.39370078740157483"/>
  <pageSetup paperSize="9" scale="61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2019-09-19T06:29:54Z</dcterms:created>
  <dcterms:modified xsi:type="dcterms:W3CDTF">2019-09-19T06:33:21Z</dcterms:modified>
</cp:coreProperties>
</file>