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05" windowWidth="19575" windowHeight="6600"/>
  </bookViews>
  <sheets>
    <sheet name="43" sheetId="1" r:id="rId1"/>
  </sheets>
  <externalReferences>
    <externalReference r:id="rId2"/>
  </externalReferences>
  <definedNames>
    <definedName name="_xlnm.Print_Area" localSheetId="0">'43'!$A$1:$AD$42</definedName>
  </definedNames>
  <calcPr calcId="124519"/>
</workbook>
</file>

<file path=xl/calcChain.xml><?xml version="1.0" encoding="utf-8"?>
<calcChain xmlns="http://schemas.openxmlformats.org/spreadsheetml/2006/main">
  <c r="AA34" i="1"/>
  <c r="Y34"/>
  <c r="U34"/>
  <c r="S34"/>
  <c r="O34"/>
  <c r="M34"/>
  <c r="I34"/>
  <c r="G34"/>
  <c r="AC32"/>
  <c r="AB32"/>
  <c r="W32"/>
  <c r="V32"/>
  <c r="Q32"/>
  <c r="P32"/>
  <c r="K32"/>
  <c r="J32"/>
  <c r="E32"/>
  <c r="D32"/>
  <c r="F32" s="1"/>
  <c r="C32"/>
  <c r="B32"/>
  <c r="A32"/>
  <c r="AC31"/>
  <c r="AB31"/>
  <c r="W31"/>
  <c r="V31"/>
  <c r="Q31"/>
  <c r="P31"/>
  <c r="K31"/>
  <c r="J31"/>
  <c r="E31"/>
  <c r="D31"/>
  <c r="F31" s="1"/>
  <c r="C31"/>
  <c r="B31"/>
  <c r="A31"/>
  <c r="AC30"/>
  <c r="AB30"/>
  <c r="W30"/>
  <c r="V30"/>
  <c r="Q30"/>
  <c r="P30"/>
  <c r="K30"/>
  <c r="J30"/>
  <c r="E30"/>
  <c r="D30"/>
  <c r="F30" s="1"/>
  <c r="C30"/>
  <c r="B30"/>
  <c r="A30"/>
  <c r="AC29"/>
  <c r="AB29"/>
  <c r="W29"/>
  <c r="V29"/>
  <c r="Q29"/>
  <c r="P29"/>
  <c r="K29"/>
  <c r="J29"/>
  <c r="E29"/>
  <c r="D29"/>
  <c r="F29" s="1"/>
  <c r="C29"/>
  <c r="B29"/>
  <c r="A29"/>
  <c r="AC28"/>
  <c r="AB28"/>
  <c r="W28"/>
  <c r="V28"/>
  <c r="Q28"/>
  <c r="P28"/>
  <c r="K28"/>
  <c r="J28"/>
  <c r="E28"/>
  <c r="D28"/>
  <c r="F28" s="1"/>
  <c r="C28"/>
  <c r="B28"/>
  <c r="A28"/>
  <c r="AC27"/>
  <c r="AB27"/>
  <c r="W27"/>
  <c r="V27"/>
  <c r="Q27"/>
  <c r="P27"/>
  <c r="K27"/>
  <c r="J27"/>
  <c r="E27"/>
  <c r="D27"/>
  <c r="F27" s="1"/>
  <c r="C27"/>
  <c r="B27"/>
  <c r="A27"/>
  <c r="AC26"/>
  <c r="AB26"/>
  <c r="W26"/>
  <c r="V26"/>
  <c r="Q26"/>
  <c r="P26"/>
  <c r="K26"/>
  <c r="J26"/>
  <c r="E26"/>
  <c r="D26"/>
  <c r="F26" s="1"/>
  <c r="C26"/>
  <c r="B26"/>
  <c r="A26"/>
  <c r="AC25"/>
  <c r="AB25"/>
  <c r="W25"/>
  <c r="V25"/>
  <c r="Q25"/>
  <c r="P25"/>
  <c r="K25"/>
  <c r="J25"/>
  <c r="E25"/>
  <c r="D25"/>
  <c r="F25" s="1"/>
  <c r="C25"/>
  <c r="B25"/>
  <c r="A25"/>
  <c r="AC24"/>
  <c r="AB24"/>
  <c r="W24"/>
  <c r="V24"/>
  <c r="Q24"/>
  <c r="P24"/>
  <c r="K24"/>
  <c r="J24"/>
  <c r="E24"/>
  <c r="D24"/>
  <c r="F24" s="1"/>
  <c r="C24"/>
  <c r="B24"/>
  <c r="A24"/>
  <c r="AC23"/>
  <c r="AB23"/>
  <c r="W23"/>
  <c r="V23"/>
  <c r="Q23"/>
  <c r="P23"/>
  <c r="K23"/>
  <c r="J23"/>
  <c r="E23"/>
  <c r="D23"/>
  <c r="F23" s="1"/>
  <c r="C23"/>
  <c r="B23"/>
  <c r="A23"/>
  <c r="AC22"/>
  <c r="AB22"/>
  <c r="W22"/>
  <c r="V22"/>
  <c r="Q22"/>
  <c r="P22"/>
  <c r="K22"/>
  <c r="J22"/>
  <c r="E22"/>
  <c r="D22"/>
  <c r="F22" s="1"/>
  <c r="C22"/>
  <c r="B22"/>
  <c r="A22"/>
  <c r="AC21"/>
  <c r="AB21"/>
  <c r="W21"/>
  <c r="V21"/>
  <c r="Q21"/>
  <c r="P21"/>
  <c r="K21"/>
  <c r="J21"/>
  <c r="E21"/>
  <c r="D21"/>
  <c r="F21" s="1"/>
  <c r="C21"/>
  <c r="B21"/>
  <c r="A21"/>
  <c r="AC20"/>
  <c r="AB20"/>
  <c r="W20"/>
  <c r="V20"/>
  <c r="Q20"/>
  <c r="P20"/>
  <c r="K20"/>
  <c r="J20"/>
  <c r="E20"/>
  <c r="D20"/>
  <c r="F20" s="1"/>
  <c r="C20"/>
  <c r="B20"/>
  <c r="A20"/>
  <c r="AC19"/>
  <c r="AB19"/>
  <c r="W19"/>
  <c r="V19"/>
  <c r="Q19"/>
  <c r="P19"/>
  <c r="K19"/>
  <c r="J19"/>
  <c r="E19"/>
  <c r="D19"/>
  <c r="F19" s="1"/>
  <c r="C19"/>
  <c r="B19"/>
  <c r="A19"/>
  <c r="AC18"/>
  <c r="AB18"/>
  <c r="W18"/>
  <c r="V18"/>
  <c r="Q18"/>
  <c r="P18"/>
  <c r="K18"/>
  <c r="J18"/>
  <c r="E18"/>
  <c r="D18"/>
  <c r="F18" s="1"/>
  <c r="C18"/>
  <c r="B18"/>
  <c r="A18"/>
  <c r="AC17"/>
  <c r="AB17"/>
  <c r="W17"/>
  <c r="V17"/>
  <c r="Q17"/>
  <c r="P17"/>
  <c r="K17"/>
  <c r="J17"/>
  <c r="E17"/>
  <c r="D17"/>
  <c r="F17" s="1"/>
  <c r="C17"/>
  <c r="B17"/>
  <c r="A17"/>
  <c r="AC16"/>
  <c r="AB16"/>
  <c r="W16"/>
  <c r="V16"/>
  <c r="Q16"/>
  <c r="P16"/>
  <c r="K16"/>
  <c r="J16"/>
  <c r="E16"/>
  <c r="D16"/>
  <c r="F16" s="1"/>
  <c r="C16"/>
  <c r="B16"/>
  <c r="A16"/>
  <c r="AC15"/>
  <c r="W15"/>
  <c r="T15"/>
  <c r="Q15"/>
  <c r="N15"/>
  <c r="K15"/>
  <c r="H15"/>
  <c r="E15"/>
  <c r="AB15" s="1"/>
  <c r="D15"/>
  <c r="F15" s="1"/>
  <c r="AD15" s="1"/>
  <c r="C15"/>
  <c r="B15"/>
  <c r="A15"/>
  <c r="AC14"/>
  <c r="AD14" s="1"/>
  <c r="Z14"/>
  <c r="W14"/>
  <c r="X14" s="1"/>
  <c r="T14"/>
  <c r="Q14"/>
  <c r="R14" s="1"/>
  <c r="N14"/>
  <c r="K14"/>
  <c r="L14" s="1"/>
  <c r="H14"/>
  <c r="E14"/>
  <c r="AB14" s="1"/>
  <c r="D14"/>
  <c r="F14" s="1"/>
  <c r="C14"/>
  <c r="B14"/>
  <c r="A14"/>
  <c r="AC13"/>
  <c r="Z13"/>
  <c r="W13"/>
  <c r="T13"/>
  <c r="Q13"/>
  <c r="N13"/>
  <c r="K13"/>
  <c r="H13"/>
  <c r="E13"/>
  <c r="AB13" s="1"/>
  <c r="D13"/>
  <c r="F13" s="1"/>
  <c r="C13"/>
  <c r="B13"/>
  <c r="A13"/>
  <c r="AC12"/>
  <c r="AC34" s="1"/>
  <c r="Z12"/>
  <c r="W12"/>
  <c r="W34" s="1"/>
  <c r="T12"/>
  <c r="Q12"/>
  <c r="Q34" s="1"/>
  <c r="N12"/>
  <c r="K12"/>
  <c r="K34" s="1"/>
  <c r="H12"/>
  <c r="E12"/>
  <c r="E34" s="1"/>
  <c r="D12"/>
  <c r="F12" s="1"/>
  <c r="C12"/>
  <c r="B12"/>
  <c r="A12"/>
  <c r="N5"/>
  <c r="M5"/>
  <c r="N4"/>
  <c r="M4"/>
  <c r="AD17" l="1"/>
  <c r="X17"/>
  <c r="R17"/>
  <c r="L17"/>
  <c r="AD19"/>
  <c r="X19"/>
  <c r="R19"/>
  <c r="L19"/>
  <c r="AD21"/>
  <c r="X21"/>
  <c r="R21"/>
  <c r="L21"/>
  <c r="AD23"/>
  <c r="X23"/>
  <c r="R23"/>
  <c r="L23"/>
  <c r="AD25"/>
  <c r="X25"/>
  <c r="R25"/>
  <c r="L25"/>
  <c r="AD27"/>
  <c r="X27"/>
  <c r="R27"/>
  <c r="L27"/>
  <c r="AD29"/>
  <c r="X29"/>
  <c r="R29"/>
  <c r="L29"/>
  <c r="AD31"/>
  <c r="X31"/>
  <c r="R31"/>
  <c r="L31"/>
  <c r="F34"/>
  <c r="L13"/>
  <c r="R13"/>
  <c r="X13"/>
  <c r="AD13"/>
  <c r="L15"/>
  <c r="R15"/>
  <c r="X15"/>
  <c r="J34"/>
  <c r="P34"/>
  <c r="V34"/>
  <c r="AB34"/>
  <c r="AD16"/>
  <c r="X16"/>
  <c r="R16"/>
  <c r="L16"/>
  <c r="AD18"/>
  <c r="X18"/>
  <c r="R18"/>
  <c r="L18"/>
  <c r="AD20"/>
  <c r="X20"/>
  <c r="R20"/>
  <c r="L20"/>
  <c r="AD22"/>
  <c r="X22"/>
  <c r="R22"/>
  <c r="L22"/>
  <c r="AD24"/>
  <c r="X24"/>
  <c r="R24"/>
  <c r="L24"/>
  <c r="AD26"/>
  <c r="X26"/>
  <c r="R26"/>
  <c r="L26"/>
  <c r="AD28"/>
  <c r="X28"/>
  <c r="R28"/>
  <c r="L28"/>
  <c r="AD30"/>
  <c r="X30"/>
  <c r="R30"/>
  <c r="L30"/>
  <c r="AD32"/>
  <c r="X32"/>
  <c r="R32"/>
  <c r="L32"/>
  <c r="L34"/>
  <c r="R34"/>
  <c r="X34"/>
  <c r="AD34"/>
  <c r="Z15"/>
  <c r="H16"/>
  <c r="N16"/>
  <c r="T16"/>
  <c r="Z16"/>
  <c r="H17"/>
  <c r="N17"/>
  <c r="T17"/>
  <c r="Z17"/>
  <c r="H18"/>
  <c r="N18"/>
  <c r="T18"/>
  <c r="Z18"/>
  <c r="H19"/>
  <c r="N19"/>
  <c r="T19"/>
  <c r="Z19"/>
  <c r="H20"/>
  <c r="N20"/>
  <c r="T20"/>
  <c r="Z20"/>
  <c r="H21"/>
  <c r="N21"/>
  <c r="T21"/>
  <c r="Z21"/>
  <c r="H22"/>
  <c r="N22"/>
  <c r="T22"/>
  <c r="Z22"/>
  <c r="H23"/>
  <c r="N23"/>
  <c r="T23"/>
  <c r="Z23"/>
  <c r="H24"/>
  <c r="N24"/>
  <c r="T24"/>
  <c r="Z24"/>
  <c r="H25"/>
  <c r="N25"/>
  <c r="T25"/>
  <c r="Z25"/>
  <c r="H26"/>
  <c r="N26"/>
  <c r="T26"/>
  <c r="Z26"/>
  <c r="H27"/>
  <c r="N27"/>
  <c r="T27"/>
  <c r="Z27"/>
  <c r="H28"/>
  <c r="N28"/>
  <c r="T28"/>
  <c r="Z28"/>
  <c r="H29"/>
  <c r="N29"/>
  <c r="T29"/>
  <c r="Z29"/>
  <c r="H30"/>
  <c r="N30"/>
  <c r="T30"/>
  <c r="Z30"/>
  <c r="H31"/>
  <c r="N31"/>
  <c r="T31"/>
  <c r="Z31"/>
  <c r="H32"/>
  <c r="N32"/>
  <c r="T32"/>
  <c r="Z32"/>
  <c r="D34"/>
  <c r="N34" s="1"/>
  <c r="J12"/>
  <c r="L12"/>
  <c r="P12"/>
  <c r="R12"/>
  <c r="V12"/>
  <c r="X12"/>
  <c r="AB12"/>
  <c r="AD12"/>
  <c r="J13"/>
  <c r="P13"/>
  <c r="V13"/>
  <c r="J14"/>
  <c r="P14"/>
  <c r="V14"/>
  <c r="J15"/>
  <c r="P15"/>
  <c r="V15"/>
  <c r="T34" l="1"/>
  <c r="H34"/>
  <c r="Z34"/>
</calcChain>
</file>

<file path=xl/sharedStrings.xml><?xml version="1.0" encoding="utf-8"?>
<sst xmlns="http://schemas.openxmlformats.org/spreadsheetml/2006/main" count="57" uniqueCount="24">
  <si>
    <t>TABEL  43</t>
  </si>
  <si>
    <t>CAKUPAN IMUNISASI DPT-HB/DPT-HB-Hib, POLIO, CAMPAK, DAN IMUNISASI DASAR LENGKAP PADA BAYI MENURUT JENIS KELAMIN, KECAMATAN, DAN PUSKESMAS</t>
  </si>
  <si>
    <t>NO</t>
  </si>
  <si>
    <t>KECAMATAN</t>
  </si>
  <si>
    <t>PUSKESMAS</t>
  </si>
  <si>
    <r>
      <t xml:space="preserve">JUMLAH BAYI
</t>
    </r>
    <r>
      <rPr>
        <i/>
        <sz val="12"/>
        <rFont val="Arial"/>
        <family val="2"/>
      </rPr>
      <t>(SURVIVING INFANT)</t>
    </r>
  </si>
  <si>
    <t>BAYI DIIMUNISASI</t>
  </si>
  <si>
    <t>DPT-HB3/DPT-HB-Hib3</t>
  </si>
  <si>
    <r>
      <t>POLIO 4</t>
    </r>
    <r>
      <rPr>
        <vertAlign val="superscript"/>
        <sz val="12"/>
        <rFont val="Arial"/>
        <family val="2"/>
      </rPr>
      <t>a</t>
    </r>
  </si>
  <si>
    <t>CAMPAK</t>
  </si>
  <si>
    <t>IMUNISASI DASAR LENGKAP</t>
  </si>
  <si>
    <t>L</t>
  </si>
  <si>
    <t>P</t>
  </si>
  <si>
    <t>L + P</t>
  </si>
  <si>
    <t>L+P</t>
  </si>
  <si>
    <t>JML</t>
  </si>
  <si>
    <t>%</t>
  </si>
  <si>
    <t>TAHUN 2018</t>
  </si>
  <si>
    <t>TAHUN 2017</t>
  </si>
  <si>
    <t>TAHUN 2016</t>
  </si>
  <si>
    <t>TAHUN 2015</t>
  </si>
  <si>
    <t>TAHUN 2014</t>
  </si>
  <si>
    <t>Sumber : Bidang P2P</t>
  </si>
  <si>
    <t>Keterangan: a = khusus provinsi yang menerapkan 3 dosis polio maka diisi dengan polio 3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</si>
</sst>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12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1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0" fillId="0" borderId="0"/>
    <xf numFmtId="0" fontId="10" fillId="0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11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37" fontId="3" fillId="0" borderId="9" xfId="2" applyNumberFormat="1" applyFont="1" applyBorder="1" applyAlignment="1">
      <alignment horizontal="right" vertical="center"/>
    </xf>
    <xf numFmtId="37" fontId="3" fillId="0" borderId="9" xfId="2" applyNumberFormat="1" applyFont="1" applyBorder="1" applyAlignment="1">
      <alignment vertical="center"/>
    </xf>
    <xf numFmtId="37" fontId="3" fillId="0" borderId="9" xfId="3" applyNumberFormat="1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43" fontId="3" fillId="0" borderId="9" xfId="1" applyNumberFormat="1" applyFont="1" applyBorder="1" applyAlignment="1">
      <alignment vertical="center"/>
    </xf>
    <xf numFmtId="2" fontId="3" fillId="0" borderId="9" xfId="1" applyNumberFormat="1" applyFont="1" applyBorder="1" applyAlignment="1">
      <alignment vertical="center"/>
    </xf>
    <xf numFmtId="4" fontId="3" fillId="0" borderId="21" xfId="1" applyNumberFormat="1" applyFont="1" applyBorder="1" applyAlignment="1">
      <alignment vertical="center"/>
    </xf>
    <xf numFmtId="2" fontId="3" fillId="0" borderId="9" xfId="1" applyNumberFormat="1" applyFont="1" applyFill="1" applyBorder="1" applyAlignment="1">
      <alignment vertical="center"/>
    </xf>
    <xf numFmtId="2" fontId="3" fillId="0" borderId="21" xfId="1" applyNumberFormat="1" applyFont="1" applyFill="1" applyBorder="1" applyAlignment="1">
      <alignment vertical="center"/>
    </xf>
    <xf numFmtId="37" fontId="3" fillId="0" borderId="9" xfId="2" applyNumberFormat="1" applyFont="1" applyFill="1" applyBorder="1" applyAlignment="1">
      <alignment vertical="center"/>
    </xf>
    <xf numFmtId="2" fontId="3" fillId="0" borderId="21" xfId="1" applyNumberFormat="1" applyFont="1" applyBorder="1" applyAlignment="1">
      <alignment vertical="center"/>
    </xf>
    <xf numFmtId="2" fontId="3" fillId="0" borderId="22" xfId="1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37" fontId="3" fillId="0" borderId="24" xfId="2" applyNumberFormat="1" applyFont="1" applyBorder="1" applyAlignment="1">
      <alignment horizontal="right" vertical="center"/>
    </xf>
    <xf numFmtId="37" fontId="3" fillId="0" borderId="24" xfId="2" applyNumberFormat="1" applyFont="1" applyBorder="1" applyAlignment="1">
      <alignment vertical="center"/>
    </xf>
    <xf numFmtId="37" fontId="3" fillId="0" borderId="24" xfId="3" applyNumberFormat="1" applyFont="1" applyBorder="1" applyAlignment="1">
      <alignment vertical="center"/>
    </xf>
    <xf numFmtId="164" fontId="3" fillId="0" borderId="24" xfId="1" applyNumberFormat="1" applyFont="1" applyBorder="1" applyAlignment="1">
      <alignment vertical="center"/>
    </xf>
    <xf numFmtId="43" fontId="3" fillId="0" borderId="24" xfId="1" applyNumberFormat="1" applyFont="1" applyBorder="1" applyAlignment="1">
      <alignment vertical="center"/>
    </xf>
    <xf numFmtId="2" fontId="3" fillId="0" borderId="24" xfId="1" applyNumberFormat="1" applyFont="1" applyBorder="1" applyAlignment="1">
      <alignment vertical="center"/>
    </xf>
    <xf numFmtId="4" fontId="3" fillId="0" borderId="25" xfId="1" applyNumberFormat="1" applyFont="1" applyBorder="1" applyAlignment="1">
      <alignment vertical="center"/>
    </xf>
    <xf numFmtId="2" fontId="3" fillId="0" borderId="24" xfId="1" applyNumberFormat="1" applyFont="1" applyFill="1" applyBorder="1" applyAlignment="1">
      <alignment vertical="center"/>
    </xf>
    <xf numFmtId="2" fontId="3" fillId="0" borderId="25" xfId="1" applyNumberFormat="1" applyFont="1" applyFill="1" applyBorder="1" applyAlignment="1">
      <alignment vertical="center"/>
    </xf>
    <xf numFmtId="37" fontId="3" fillId="0" borderId="24" xfId="2" applyNumberFormat="1" applyFont="1" applyFill="1" applyBorder="1" applyAlignment="1">
      <alignment vertical="center"/>
    </xf>
    <xf numFmtId="2" fontId="3" fillId="0" borderId="25" xfId="1" applyNumberFormat="1" applyFont="1" applyBorder="1" applyAlignment="1">
      <alignment vertical="center"/>
    </xf>
    <xf numFmtId="2" fontId="3" fillId="0" borderId="26" xfId="1" applyNumberFormat="1" applyFont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37" fontId="3" fillId="0" borderId="28" xfId="2" applyNumberFormat="1" applyFont="1" applyBorder="1" applyAlignment="1">
      <alignment vertical="center"/>
    </xf>
    <xf numFmtId="164" fontId="3" fillId="0" borderId="28" xfId="1" applyNumberFormat="1" applyFont="1" applyBorder="1" applyAlignment="1">
      <alignment vertical="center"/>
    </xf>
    <xf numFmtId="43" fontId="3" fillId="0" borderId="28" xfId="1" applyNumberFormat="1" applyFont="1" applyBorder="1" applyAlignment="1">
      <alignment vertical="center"/>
    </xf>
    <xf numFmtId="2" fontId="3" fillId="0" borderId="28" xfId="1" applyNumberFormat="1" applyFont="1" applyBorder="1" applyAlignment="1">
      <alignment vertical="center"/>
    </xf>
    <xf numFmtId="4" fontId="3" fillId="0" borderId="29" xfId="1" applyNumberFormat="1" applyFont="1" applyBorder="1" applyAlignment="1">
      <alignment vertical="center"/>
    </xf>
    <xf numFmtId="2" fontId="3" fillId="0" borderId="28" xfId="1" applyNumberFormat="1" applyFont="1" applyFill="1" applyBorder="1" applyAlignment="1">
      <alignment vertical="center"/>
    </xf>
    <xf numFmtId="37" fontId="3" fillId="0" borderId="28" xfId="2" applyNumberFormat="1" applyFont="1" applyFill="1" applyBorder="1" applyAlignment="1">
      <alignment vertical="center"/>
    </xf>
    <xf numFmtId="2" fontId="3" fillId="0" borderId="29" xfId="1" applyNumberFormat="1" applyFont="1" applyFill="1" applyBorder="1" applyAlignment="1">
      <alignment vertical="center"/>
    </xf>
    <xf numFmtId="2" fontId="3" fillId="0" borderId="29" xfId="1" applyNumberFormat="1" applyFont="1" applyBorder="1" applyAlignment="1">
      <alignment vertical="center"/>
    </xf>
    <xf numFmtId="2" fontId="3" fillId="0" borderId="30" xfId="1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7" fontId="3" fillId="0" borderId="32" xfId="2" applyNumberFormat="1" applyFont="1" applyBorder="1" applyAlignment="1">
      <alignment vertical="center"/>
    </xf>
    <xf numFmtId="164" fontId="3" fillId="0" borderId="32" xfId="1" applyNumberFormat="1" applyFont="1" applyBorder="1" applyAlignment="1">
      <alignment vertical="center"/>
    </xf>
    <xf numFmtId="43" fontId="3" fillId="0" borderId="32" xfId="1" applyNumberFormat="1" applyFont="1" applyBorder="1" applyAlignment="1">
      <alignment vertical="center"/>
    </xf>
    <xf numFmtId="0" fontId="3" fillId="0" borderId="32" xfId="1" applyNumberFormat="1" applyFont="1" applyBorder="1" applyAlignment="1">
      <alignment vertical="center"/>
    </xf>
    <xf numFmtId="4" fontId="3" fillId="0" borderId="33" xfId="1" applyNumberFormat="1" applyFont="1" applyBorder="1" applyAlignment="1">
      <alignment vertical="center"/>
    </xf>
    <xf numFmtId="2" fontId="3" fillId="0" borderId="32" xfId="1" applyNumberFormat="1" applyFont="1" applyBorder="1" applyAlignment="1">
      <alignment vertical="center"/>
    </xf>
    <xf numFmtId="2" fontId="3" fillId="0" borderId="32" xfId="1" applyNumberFormat="1" applyFont="1" applyFill="1" applyBorder="1" applyAlignment="1">
      <alignment vertical="center"/>
    </xf>
    <xf numFmtId="37" fontId="3" fillId="0" borderId="32" xfId="2" applyNumberFormat="1" applyFont="1" applyFill="1" applyBorder="1" applyAlignment="1">
      <alignment vertical="center"/>
    </xf>
    <xf numFmtId="2" fontId="3" fillId="0" borderId="33" xfId="1" applyNumberFormat="1" applyFont="1" applyFill="1" applyBorder="1" applyAlignment="1">
      <alignment vertical="center"/>
    </xf>
    <xf numFmtId="2" fontId="3" fillId="0" borderId="34" xfId="1" applyNumberFormat="1" applyFont="1" applyBorder="1" applyAlignment="1">
      <alignment vertical="center"/>
    </xf>
    <xf numFmtId="39" fontId="3" fillId="0" borderId="35" xfId="1" applyNumberFormat="1" applyFont="1" applyBorder="1" applyAlignment="1">
      <alignment vertical="center"/>
    </xf>
    <xf numFmtId="39" fontId="3" fillId="0" borderId="32" xfId="1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7" fontId="3" fillId="0" borderId="37" xfId="2" applyNumberFormat="1" applyFont="1" applyBorder="1" applyAlignment="1">
      <alignment vertical="center"/>
    </xf>
    <xf numFmtId="39" fontId="3" fillId="0" borderId="37" xfId="1" applyNumberFormat="1" applyFont="1" applyBorder="1" applyAlignment="1">
      <alignment vertical="center"/>
    </xf>
    <xf numFmtId="43" fontId="3" fillId="0" borderId="37" xfId="1" applyNumberFormat="1" applyFont="1" applyBorder="1" applyAlignment="1">
      <alignment vertical="center"/>
    </xf>
    <xf numFmtId="0" fontId="3" fillId="0" borderId="37" xfId="1" applyNumberFormat="1" applyFont="1" applyBorder="1" applyAlignment="1">
      <alignment vertical="center"/>
    </xf>
    <xf numFmtId="4" fontId="3" fillId="0" borderId="38" xfId="1" applyNumberFormat="1" applyFont="1" applyBorder="1" applyAlignment="1">
      <alignment vertical="center"/>
    </xf>
    <xf numFmtId="2" fontId="3" fillId="0" borderId="37" xfId="1" applyNumberFormat="1" applyFont="1" applyBorder="1" applyAlignment="1">
      <alignment vertical="center"/>
    </xf>
    <xf numFmtId="2" fontId="3" fillId="0" borderId="37" xfId="1" applyNumberFormat="1" applyFont="1" applyFill="1" applyBorder="1" applyAlignment="1">
      <alignment vertical="center"/>
    </xf>
    <xf numFmtId="37" fontId="3" fillId="0" borderId="37" xfId="2" applyNumberFormat="1" applyFont="1" applyFill="1" applyBorder="1" applyAlignment="1">
      <alignment vertical="center"/>
    </xf>
    <xf numFmtId="2" fontId="3" fillId="0" borderId="38" xfId="1" applyNumberFormat="1" applyFont="1" applyFill="1" applyBorder="1" applyAlignment="1">
      <alignment vertical="center"/>
    </xf>
    <xf numFmtId="2" fontId="3" fillId="0" borderId="39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101">
    <cellStyle name="Comma" xfId="1" builtinId="3"/>
    <cellStyle name="Comma [0]" xfId="2" builtinId="6"/>
    <cellStyle name="Comma [0] 2" xfId="4"/>
    <cellStyle name="Comma [0] 2 2" xfId="3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27"/>
    <cellStyle name="Comma 2 3 2" xfId="28"/>
    <cellStyle name="Comma 2 3 3" xfId="29"/>
    <cellStyle name="Comma 2 3 4" xfId="30"/>
    <cellStyle name="Comma 2 4" xfId="31"/>
    <cellStyle name="Comma 2 5" xfId="32"/>
    <cellStyle name="Comma 2 6" xfId="33"/>
    <cellStyle name="Comma 2 7" xfId="34"/>
    <cellStyle name="Comma 20" xfId="35"/>
    <cellStyle name="Comma 20 2" xfId="36"/>
    <cellStyle name="Comma 20 3" xfId="37"/>
    <cellStyle name="Comma 21" xfId="38"/>
    <cellStyle name="Comma 21 2" xfId="39"/>
    <cellStyle name="Comma 21 3" xfId="40"/>
    <cellStyle name="Comma 22" xfId="41"/>
    <cellStyle name="Comma 22 2" xfId="42"/>
    <cellStyle name="Comma 22 3" xfId="43"/>
    <cellStyle name="Comma 3" xfId="44"/>
    <cellStyle name="Comma 4" xfId="45"/>
    <cellStyle name="Comma 5" xfId="46"/>
    <cellStyle name="Comma 6" xfId="47"/>
    <cellStyle name="Comma 7" xfId="48"/>
    <cellStyle name="Comma 8" xfId="49"/>
    <cellStyle name="Comma 9" xfId="50"/>
    <cellStyle name="Excel Built-in Comma" xfId="51"/>
    <cellStyle name="Excel Built-in Normal" xfId="52"/>
    <cellStyle name="Millares [0]_Well Timing" xfId="53"/>
    <cellStyle name="Millares_Well Timing" xfId="54"/>
    <cellStyle name="Moneda [0]_Well Timing" xfId="55"/>
    <cellStyle name="Moneda_Well Timing" xfId="56"/>
    <cellStyle name="Normal" xfId="0" builtinId="0"/>
    <cellStyle name="Normal 16 2" xfId="57"/>
    <cellStyle name="Normal 2" xfId="58"/>
    <cellStyle name="Normal 2 2" xfId="59"/>
    <cellStyle name="Normal 2 2 2" xfId="60"/>
    <cellStyle name="Normal 2 2 3" xfId="61"/>
    <cellStyle name="Normal 2 2 4" xfId="62"/>
    <cellStyle name="Normal 2 3" xfId="63"/>
    <cellStyle name="Normal 2 4" xfId="64"/>
    <cellStyle name="Normal 2 5" xfId="65"/>
    <cellStyle name="Normal 21 2" xfId="66"/>
    <cellStyle name="Normal 21 2 2" xfId="67"/>
    <cellStyle name="Normal 21 2 3" xfId="68"/>
    <cellStyle name="Normal 22 2" xfId="69"/>
    <cellStyle name="Normal 22 2 2" xfId="70"/>
    <cellStyle name="Normal 22 2 3" xfId="71"/>
    <cellStyle name="Normal 23 2" xfId="72"/>
    <cellStyle name="Normal 23 2 2" xfId="73"/>
    <cellStyle name="Normal 23 2 3" xfId="74"/>
    <cellStyle name="Normal 24 2" xfId="75"/>
    <cellStyle name="Normal 24 2 2" xfId="76"/>
    <cellStyle name="Normal 24 2 3" xfId="77"/>
    <cellStyle name="Normal 25 2" xfId="78"/>
    <cellStyle name="Normal 25 2 2" xfId="79"/>
    <cellStyle name="Normal 25 2 3" xfId="80"/>
    <cellStyle name="Normal 26 2" xfId="81"/>
    <cellStyle name="Normal 26 2 2" xfId="82"/>
    <cellStyle name="Normal 26 2 3" xfId="83"/>
    <cellStyle name="Normal 28 2" xfId="84"/>
    <cellStyle name="Normal 29 2" xfId="85"/>
    <cellStyle name="Normal 3" xfId="86"/>
    <cellStyle name="Normal 30 2" xfId="87"/>
    <cellStyle name="Normal 31 2" xfId="88"/>
    <cellStyle name="Normal 32 2" xfId="89"/>
    <cellStyle name="Normal 4 2" xfId="90"/>
    <cellStyle name="Normal 4 2 2" xfId="91"/>
    <cellStyle name="Normal 4 2 3" xfId="92"/>
    <cellStyle name="Normal 4 3" xfId="93"/>
    <cellStyle name="Normal 4 4" xfId="94"/>
    <cellStyle name="Normal 5" xfId="95"/>
    <cellStyle name="Normal 5 2" xfId="96"/>
    <cellStyle name="Normal 5 3" xfId="97"/>
    <cellStyle name="Normal 6" xfId="98"/>
    <cellStyle name="Normal 6 2" xfId="99"/>
    <cellStyle name="Normal 6 3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2">
          <cell r="H12">
            <v>334</v>
          </cell>
          <cell r="I12">
            <v>315</v>
          </cell>
        </row>
        <row r="13">
          <cell r="H13">
            <v>452</v>
          </cell>
          <cell r="I13">
            <v>419</v>
          </cell>
        </row>
        <row r="14">
          <cell r="H14">
            <v>189</v>
          </cell>
          <cell r="I14">
            <v>172</v>
          </cell>
        </row>
        <row r="15">
          <cell r="H15">
            <v>258</v>
          </cell>
          <cell r="I15">
            <v>257</v>
          </cell>
        </row>
        <row r="16">
          <cell r="H16">
            <v>116</v>
          </cell>
          <cell r="I16">
            <v>116</v>
          </cell>
        </row>
        <row r="17">
          <cell r="H17">
            <v>325</v>
          </cell>
          <cell r="I17">
            <v>289</v>
          </cell>
        </row>
        <row r="18">
          <cell r="H18">
            <v>421</v>
          </cell>
          <cell r="I18">
            <v>383</v>
          </cell>
        </row>
        <row r="19">
          <cell r="H19">
            <v>286</v>
          </cell>
          <cell r="I19">
            <v>264</v>
          </cell>
        </row>
        <row r="20">
          <cell r="H20">
            <v>328</v>
          </cell>
          <cell r="I20">
            <v>327</v>
          </cell>
        </row>
        <row r="21">
          <cell r="H21">
            <v>106</v>
          </cell>
          <cell r="I21">
            <v>118</v>
          </cell>
        </row>
        <row r="22">
          <cell r="H22">
            <v>312</v>
          </cell>
          <cell r="I22">
            <v>261</v>
          </cell>
        </row>
        <row r="23">
          <cell r="H23">
            <v>293</v>
          </cell>
          <cell r="I23">
            <v>280</v>
          </cell>
        </row>
        <row r="24">
          <cell r="H24">
            <v>426</v>
          </cell>
          <cell r="I24">
            <v>383</v>
          </cell>
        </row>
        <row r="25">
          <cell r="H25">
            <v>263</v>
          </cell>
          <cell r="I25">
            <v>231</v>
          </cell>
        </row>
        <row r="26">
          <cell r="H26">
            <v>325</v>
          </cell>
          <cell r="I26">
            <v>343</v>
          </cell>
        </row>
        <row r="27">
          <cell r="H27">
            <v>496</v>
          </cell>
          <cell r="I27">
            <v>455</v>
          </cell>
        </row>
        <row r="28">
          <cell r="H28">
            <v>278</v>
          </cell>
          <cell r="I28">
            <v>256</v>
          </cell>
        </row>
        <row r="29">
          <cell r="H29">
            <v>297</v>
          </cell>
          <cell r="I29">
            <v>277</v>
          </cell>
        </row>
        <row r="30">
          <cell r="H30">
            <v>293</v>
          </cell>
          <cell r="I30">
            <v>269</v>
          </cell>
        </row>
        <row r="31">
          <cell r="H31">
            <v>243</v>
          </cell>
          <cell r="I31">
            <v>233</v>
          </cell>
        </row>
        <row r="32">
          <cell r="H32">
            <v>430</v>
          </cell>
          <cell r="I32">
            <v>397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rgb="FF002060"/>
    <pageSetUpPr fitToPage="1"/>
  </sheetPr>
  <dimension ref="A1:AD41"/>
  <sheetViews>
    <sheetView tabSelected="1" view="pageBreakPreview" zoomScale="59" zoomScaleNormal="60" zoomScaleSheetLayoutView="59" workbookViewId="0">
      <selection activeCell="O18" sqref="O18"/>
    </sheetView>
  </sheetViews>
  <sheetFormatPr defaultRowHeight="15"/>
  <cols>
    <col min="1" max="1" width="5.7109375" style="2" customWidth="1"/>
    <col min="2" max="2" width="16.42578125" style="2" customWidth="1"/>
    <col min="3" max="3" width="17.140625" style="2" customWidth="1"/>
    <col min="4" max="5" width="8.5703125" style="2" customWidth="1"/>
    <col min="6" max="6" width="10" style="2" customWidth="1"/>
    <col min="7" max="7" width="9.42578125" style="2" customWidth="1"/>
    <col min="8" max="8" width="10.28515625" style="2" customWidth="1"/>
    <col min="9" max="9" width="9.42578125" style="2" customWidth="1"/>
    <col min="10" max="10" width="9.85546875" style="2" customWidth="1"/>
    <col min="11" max="11" width="9.7109375" style="2" customWidth="1"/>
    <col min="12" max="12" width="11.42578125" style="2" customWidth="1"/>
    <col min="13" max="16" width="9.42578125" style="2" customWidth="1"/>
    <col min="17" max="17" width="10.42578125" style="2" customWidth="1"/>
    <col min="18" max="19" width="9.42578125" style="2" customWidth="1"/>
    <col min="20" max="22" width="9.42578125" style="3" customWidth="1"/>
    <col min="23" max="23" width="10.42578125" style="3" customWidth="1"/>
    <col min="24" max="24" width="9.42578125" style="3" customWidth="1"/>
    <col min="25" max="28" width="9.42578125" style="2" customWidth="1"/>
    <col min="29" max="29" width="10" style="2" customWidth="1"/>
    <col min="30" max="30" width="9.42578125" style="2" customWidth="1"/>
    <col min="31" max="16384" width="9.140625" style="2"/>
  </cols>
  <sheetData>
    <row r="1" spans="1:30">
      <c r="A1" s="1" t="s">
        <v>0</v>
      </c>
    </row>
    <row r="3" spans="1:30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4"/>
      <c r="Z3" s="4"/>
      <c r="AA3" s="4"/>
      <c r="AB3" s="4"/>
      <c r="AC3" s="4"/>
      <c r="AD3" s="4"/>
    </row>
    <row r="4" spans="1:30">
      <c r="B4" s="6"/>
      <c r="C4" s="6"/>
      <c r="D4" s="6"/>
      <c r="E4" s="6"/>
      <c r="F4" s="6"/>
      <c r="J4" s="6"/>
      <c r="M4" s="7" t="str">
        <f>'[1]1'!F5</f>
        <v>KABUPATEN/KOTA</v>
      </c>
      <c r="N4" s="8" t="str">
        <f>'[1]1'!G5</f>
        <v>BATANG</v>
      </c>
      <c r="O4" s="9"/>
      <c r="P4" s="9"/>
      <c r="Q4" s="9"/>
      <c r="R4" s="9"/>
      <c r="S4" s="9"/>
      <c r="T4" s="10"/>
      <c r="U4" s="10"/>
      <c r="V4" s="10"/>
      <c r="W4" s="10"/>
      <c r="X4" s="10"/>
      <c r="Y4" s="9"/>
      <c r="Z4" s="9"/>
      <c r="AA4" s="9"/>
      <c r="AB4" s="9"/>
      <c r="AC4" s="9"/>
      <c r="AD4" s="9"/>
    </row>
    <row r="5" spans="1:30">
      <c r="B5" s="6"/>
      <c r="C5" s="6"/>
      <c r="D5" s="11"/>
      <c r="E5" s="11"/>
      <c r="F5" s="11"/>
      <c r="G5" s="11"/>
      <c r="H5" s="11"/>
      <c r="J5" s="6"/>
      <c r="M5" s="7" t="str">
        <f>'[1]1'!F6</f>
        <v xml:space="preserve">TAHUN </v>
      </c>
      <c r="N5" s="8">
        <f>'[1]1'!G6</f>
        <v>2018</v>
      </c>
      <c r="O5" s="9"/>
      <c r="P5" s="9"/>
      <c r="Q5" s="9"/>
      <c r="R5" s="9"/>
      <c r="S5" s="9"/>
      <c r="T5" s="10"/>
      <c r="U5" s="10"/>
      <c r="V5" s="10"/>
      <c r="W5" s="10"/>
      <c r="X5" s="10"/>
      <c r="Y5" s="9"/>
      <c r="Z5" s="9"/>
      <c r="AA5" s="9"/>
      <c r="AB5" s="9"/>
      <c r="AC5" s="9"/>
      <c r="AD5" s="9"/>
    </row>
    <row r="6" spans="1:30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1"/>
      <c r="U6" s="11"/>
      <c r="V6" s="11"/>
      <c r="W6" s="11"/>
      <c r="X6" s="11"/>
      <c r="Y6" s="6"/>
      <c r="Z6" s="6"/>
      <c r="AA6" s="6"/>
      <c r="AB6" s="6"/>
      <c r="AC6" s="6"/>
      <c r="AD6" s="6"/>
    </row>
    <row r="7" spans="1:30" s="3" customFormat="1" ht="20.100000000000001" customHeight="1">
      <c r="A7" s="12" t="s">
        <v>2</v>
      </c>
      <c r="B7" s="13" t="s">
        <v>3</v>
      </c>
      <c r="C7" s="13" t="s">
        <v>4</v>
      </c>
      <c r="D7" s="14" t="s">
        <v>5</v>
      </c>
      <c r="E7" s="14"/>
      <c r="F7" s="14"/>
      <c r="G7" s="15" t="s">
        <v>6</v>
      </c>
      <c r="H7" s="16"/>
      <c r="I7" s="16"/>
      <c r="J7" s="16"/>
      <c r="K7" s="16"/>
      <c r="L7" s="16"/>
      <c r="M7" s="15"/>
      <c r="N7" s="16"/>
      <c r="O7" s="17"/>
      <c r="P7" s="16"/>
      <c r="Q7" s="16"/>
      <c r="R7" s="16"/>
      <c r="S7" s="15"/>
      <c r="T7" s="16"/>
      <c r="U7" s="17"/>
      <c r="V7" s="16"/>
      <c r="W7" s="16"/>
      <c r="X7" s="16"/>
      <c r="Y7" s="15"/>
      <c r="Z7" s="16"/>
      <c r="AA7" s="17"/>
      <c r="AB7" s="16"/>
      <c r="AC7" s="16"/>
      <c r="AD7" s="18"/>
    </row>
    <row r="8" spans="1:30" s="3" customFormat="1" ht="20.100000000000001" customHeight="1">
      <c r="A8" s="19"/>
      <c r="B8" s="20"/>
      <c r="C8" s="20"/>
      <c r="D8" s="21"/>
      <c r="E8" s="21"/>
      <c r="F8" s="21"/>
      <c r="G8" s="22" t="s">
        <v>7</v>
      </c>
      <c r="H8" s="23"/>
      <c r="I8" s="23"/>
      <c r="J8" s="23"/>
      <c r="K8" s="23"/>
      <c r="L8" s="24"/>
      <c r="M8" s="22" t="s">
        <v>8</v>
      </c>
      <c r="N8" s="23"/>
      <c r="O8" s="24"/>
      <c r="P8" s="23"/>
      <c r="Q8" s="23"/>
      <c r="R8" s="24"/>
      <c r="S8" s="22" t="s">
        <v>9</v>
      </c>
      <c r="T8" s="23"/>
      <c r="U8" s="24"/>
      <c r="V8" s="23"/>
      <c r="W8" s="23"/>
      <c r="X8" s="24"/>
      <c r="Y8" s="22" t="s">
        <v>10</v>
      </c>
      <c r="Z8" s="23"/>
      <c r="AA8" s="24"/>
      <c r="AB8" s="23"/>
      <c r="AC8" s="23"/>
      <c r="AD8" s="25"/>
    </row>
    <row r="9" spans="1:30" s="3" customFormat="1" ht="20.100000000000001" customHeight="1">
      <c r="A9" s="19"/>
      <c r="B9" s="20"/>
      <c r="C9" s="20"/>
      <c r="D9" s="21"/>
      <c r="E9" s="21"/>
      <c r="F9" s="21"/>
      <c r="G9" s="26" t="s">
        <v>11</v>
      </c>
      <c r="H9" s="27"/>
      <c r="I9" s="26" t="s">
        <v>12</v>
      </c>
      <c r="J9" s="27"/>
      <c r="K9" s="26" t="s">
        <v>13</v>
      </c>
      <c r="L9" s="27"/>
      <c r="M9" s="26" t="s">
        <v>11</v>
      </c>
      <c r="N9" s="27"/>
      <c r="O9" s="28" t="s">
        <v>12</v>
      </c>
      <c r="P9" s="27"/>
      <c r="Q9" s="26" t="s">
        <v>13</v>
      </c>
      <c r="R9" s="27"/>
      <c r="S9" s="26" t="s">
        <v>11</v>
      </c>
      <c r="T9" s="27"/>
      <c r="U9" s="28" t="s">
        <v>12</v>
      </c>
      <c r="V9" s="27"/>
      <c r="W9" s="26" t="s">
        <v>13</v>
      </c>
      <c r="X9" s="27"/>
      <c r="Y9" s="26" t="s">
        <v>11</v>
      </c>
      <c r="Z9" s="27"/>
      <c r="AA9" s="28" t="s">
        <v>12</v>
      </c>
      <c r="AB9" s="27"/>
      <c r="AC9" s="26" t="s">
        <v>13</v>
      </c>
      <c r="AD9" s="29"/>
    </row>
    <row r="10" spans="1:30" s="3" customFormat="1" ht="20.100000000000001" customHeight="1">
      <c r="A10" s="30"/>
      <c r="B10" s="31"/>
      <c r="C10" s="31"/>
      <c r="D10" s="32" t="s">
        <v>11</v>
      </c>
      <c r="E10" s="32" t="s">
        <v>12</v>
      </c>
      <c r="F10" s="32" t="s">
        <v>14</v>
      </c>
      <c r="G10" s="33" t="s">
        <v>15</v>
      </c>
      <c r="H10" s="33" t="s">
        <v>16</v>
      </c>
      <c r="I10" s="33" t="s">
        <v>15</v>
      </c>
      <c r="J10" s="33" t="s">
        <v>16</v>
      </c>
      <c r="K10" s="33" t="s">
        <v>15</v>
      </c>
      <c r="L10" s="33" t="s">
        <v>16</v>
      </c>
      <c r="M10" s="33" t="s">
        <v>15</v>
      </c>
      <c r="N10" s="33" t="s">
        <v>16</v>
      </c>
      <c r="O10" s="33" t="s">
        <v>15</v>
      </c>
      <c r="P10" s="34" t="s">
        <v>16</v>
      </c>
      <c r="Q10" s="33" t="s">
        <v>15</v>
      </c>
      <c r="R10" s="33" t="s">
        <v>16</v>
      </c>
      <c r="S10" s="33" t="s">
        <v>15</v>
      </c>
      <c r="T10" s="33" t="s">
        <v>16</v>
      </c>
      <c r="U10" s="33" t="s">
        <v>15</v>
      </c>
      <c r="V10" s="34" t="s">
        <v>16</v>
      </c>
      <c r="W10" s="33" t="s">
        <v>15</v>
      </c>
      <c r="X10" s="33" t="s">
        <v>16</v>
      </c>
      <c r="Y10" s="33" t="s">
        <v>15</v>
      </c>
      <c r="Z10" s="33" t="s">
        <v>16</v>
      </c>
      <c r="AA10" s="33" t="s">
        <v>15</v>
      </c>
      <c r="AB10" s="34" t="s">
        <v>16</v>
      </c>
      <c r="AC10" s="33" t="s">
        <v>15</v>
      </c>
      <c r="AD10" s="35" t="s">
        <v>16</v>
      </c>
    </row>
    <row r="11" spans="1:30" s="3" customFormat="1" ht="20.100000000000001" customHeight="1">
      <c r="A11" s="36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8">
        <v>16</v>
      </c>
      <c r="Q11" s="37">
        <v>17</v>
      </c>
      <c r="R11" s="37">
        <v>18</v>
      </c>
      <c r="S11" s="37">
        <v>19</v>
      </c>
      <c r="T11" s="37">
        <v>20</v>
      </c>
      <c r="U11" s="37">
        <v>21</v>
      </c>
      <c r="V11" s="37">
        <v>22</v>
      </c>
      <c r="W11" s="37">
        <v>23</v>
      </c>
      <c r="X11" s="37">
        <v>24</v>
      </c>
      <c r="Y11" s="37">
        <v>25</v>
      </c>
      <c r="Z11" s="37">
        <v>26</v>
      </c>
      <c r="AA11" s="37">
        <v>27</v>
      </c>
      <c r="AB11" s="37">
        <v>28</v>
      </c>
      <c r="AC11" s="37">
        <v>29</v>
      </c>
      <c r="AD11" s="39">
        <v>30</v>
      </c>
    </row>
    <row r="12" spans="1:30" ht="29.25" customHeight="1">
      <c r="A12" s="40">
        <f>'[1]4'!A12</f>
        <v>1</v>
      </c>
      <c r="B12" s="41" t="str">
        <f>'[1]4'!B12</f>
        <v>Wonotunggal</v>
      </c>
      <c r="C12" s="41" t="str">
        <f>'[1]4'!C12</f>
        <v>Wonotunggal</v>
      </c>
      <c r="D12" s="42">
        <f>'[1]33'!H12</f>
        <v>334</v>
      </c>
      <c r="E12" s="42">
        <f>'[1]33'!I12</f>
        <v>315</v>
      </c>
      <c r="F12" s="43">
        <f>SUM(D12:E12)</f>
        <v>649</v>
      </c>
      <c r="G12" s="44">
        <v>324</v>
      </c>
      <c r="H12" s="45">
        <f>G12/D12*100</f>
        <v>97.005988023952099</v>
      </c>
      <c r="I12" s="44">
        <v>306</v>
      </c>
      <c r="J12" s="45">
        <f>I12/E12*100</f>
        <v>97.142857142857139</v>
      </c>
      <c r="K12" s="43">
        <f t="shared" ref="K12:K31" si="0">SUM(G12,I12)</f>
        <v>630</v>
      </c>
      <c r="L12" s="46">
        <f t="shared" ref="L12:L31" si="1">K12/F12*100</f>
        <v>97.072419106317412</v>
      </c>
      <c r="M12" s="44">
        <v>326</v>
      </c>
      <c r="N12" s="47">
        <f t="shared" ref="N12:N32" si="2">M12/D12*100</f>
        <v>97.604790419161674</v>
      </c>
      <c r="O12" s="44">
        <v>312</v>
      </c>
      <c r="P12" s="48">
        <f t="shared" ref="P12:P32" si="3">O12/E12*100</f>
        <v>99.047619047619051</v>
      </c>
      <c r="Q12" s="43">
        <f t="shared" ref="Q12:Q31" si="4">SUM(M12,O12)</f>
        <v>638</v>
      </c>
      <c r="R12" s="47">
        <f t="shared" ref="R12:R31" si="5">Q12/F12*100</f>
        <v>98.305084745762713</v>
      </c>
      <c r="S12" s="44">
        <v>314</v>
      </c>
      <c r="T12" s="49">
        <f>S12/D12*100</f>
        <v>94.011976047904184</v>
      </c>
      <c r="U12" s="44">
        <v>287</v>
      </c>
      <c r="V12" s="50">
        <f>U12/E12*100</f>
        <v>91.111111111111114</v>
      </c>
      <c r="W12" s="51">
        <f t="shared" ref="W12:W31" si="6">SUM(S12,U12)</f>
        <v>601</v>
      </c>
      <c r="X12" s="49">
        <f>W12/F12*100</f>
        <v>92.604006163328194</v>
      </c>
      <c r="Y12" s="44">
        <v>314</v>
      </c>
      <c r="Z12" s="47">
        <f>Y12/D12*100</f>
        <v>94.011976047904184</v>
      </c>
      <c r="AA12" s="44">
        <v>287</v>
      </c>
      <c r="AB12" s="52">
        <f>AA12/E12*100</f>
        <v>91.111111111111114</v>
      </c>
      <c r="AC12" s="43">
        <f>SUM(Y12,AA12)</f>
        <v>601</v>
      </c>
      <c r="AD12" s="53">
        <f>AC12/F12*100</f>
        <v>92.604006163328194</v>
      </c>
    </row>
    <row r="13" spans="1:30" ht="29.25" customHeight="1">
      <c r="A13" s="54">
        <f>'[1]4'!A13</f>
        <v>2</v>
      </c>
      <c r="B13" s="55" t="str">
        <f>'[1]4'!B13</f>
        <v>Bandar</v>
      </c>
      <c r="C13" s="55" t="str">
        <f>'[1]4'!C13</f>
        <v>Bandar I</v>
      </c>
      <c r="D13" s="56">
        <f>'[1]33'!H13</f>
        <v>452</v>
      </c>
      <c r="E13" s="56">
        <f>'[1]33'!I13</f>
        <v>419</v>
      </c>
      <c r="F13" s="57">
        <f t="shared" ref="F13:F20" si="7">SUM(D13:E13)</f>
        <v>871</v>
      </c>
      <c r="G13" s="58">
        <v>409</v>
      </c>
      <c r="H13" s="59">
        <f t="shared" ref="H13:H32" si="8">G13/D13*100</f>
        <v>90.486725663716811</v>
      </c>
      <c r="I13" s="58">
        <v>407</v>
      </c>
      <c r="J13" s="59">
        <f>I13/E13*100</f>
        <v>97.136038186157521</v>
      </c>
      <c r="K13" s="57">
        <f t="shared" si="0"/>
        <v>816</v>
      </c>
      <c r="L13" s="60">
        <f t="shared" si="1"/>
        <v>93.685419058553393</v>
      </c>
      <c r="M13" s="58">
        <v>409</v>
      </c>
      <c r="N13" s="61">
        <f t="shared" si="2"/>
        <v>90.486725663716811</v>
      </c>
      <c r="O13" s="58">
        <v>407</v>
      </c>
      <c r="P13" s="62">
        <f t="shared" si="3"/>
        <v>97.136038186157521</v>
      </c>
      <c r="Q13" s="57">
        <f t="shared" si="4"/>
        <v>816</v>
      </c>
      <c r="R13" s="61">
        <f t="shared" si="5"/>
        <v>93.685419058553393</v>
      </c>
      <c r="S13" s="58">
        <v>369</v>
      </c>
      <c r="T13" s="63">
        <f t="shared" ref="T13:T32" si="9">S13/D13*100</f>
        <v>81.637168141592923</v>
      </c>
      <c r="U13" s="58">
        <v>433</v>
      </c>
      <c r="V13" s="64">
        <f t="shared" ref="V13:V32" si="10">U13/E13*100</f>
        <v>103.34128878281624</v>
      </c>
      <c r="W13" s="65">
        <f t="shared" si="6"/>
        <v>802</v>
      </c>
      <c r="X13" s="63">
        <f t="shared" ref="X13:X31" si="11">W13/F13*100</f>
        <v>92.078071182548797</v>
      </c>
      <c r="Y13" s="58">
        <v>369</v>
      </c>
      <c r="Z13" s="61">
        <f>Y13/D13*100</f>
        <v>81.637168141592923</v>
      </c>
      <c r="AA13" s="58">
        <v>433</v>
      </c>
      <c r="AB13" s="66">
        <f t="shared" ref="AB13:AB32" si="12">AA13/E13*100</f>
        <v>103.34128878281624</v>
      </c>
      <c r="AC13" s="57">
        <f t="shared" ref="AC13:AC31" si="13">SUM(Y13,AA13)</f>
        <v>802</v>
      </c>
      <c r="AD13" s="67">
        <f t="shared" ref="AD13:AD30" si="14">AC13/F13*100</f>
        <v>92.078071182548797</v>
      </c>
    </row>
    <row r="14" spans="1:30" ht="29.25" customHeight="1">
      <c r="A14" s="68">
        <f>'[1]4'!A14</f>
        <v>0</v>
      </c>
      <c r="B14" s="69">
        <f>'[1]4'!B14</f>
        <v>0</v>
      </c>
      <c r="C14" s="55" t="str">
        <f>'[1]4'!C14</f>
        <v>Bandar II</v>
      </c>
      <c r="D14" s="56">
        <f>'[1]33'!H14</f>
        <v>189</v>
      </c>
      <c r="E14" s="56">
        <f>'[1]33'!I14</f>
        <v>172</v>
      </c>
      <c r="F14" s="57">
        <f t="shared" si="7"/>
        <v>361</v>
      </c>
      <c r="G14" s="58">
        <v>194</v>
      </c>
      <c r="H14" s="59">
        <f t="shared" si="8"/>
        <v>102.64550264550265</v>
      </c>
      <c r="I14" s="58">
        <v>177</v>
      </c>
      <c r="J14" s="59">
        <f t="shared" ref="J14:J32" si="15">I14/E14*100</f>
        <v>102.90697674418605</v>
      </c>
      <c r="K14" s="57">
        <f t="shared" si="0"/>
        <v>371</v>
      </c>
      <c r="L14" s="60">
        <f>K14/F14*100</f>
        <v>102.77008310249307</v>
      </c>
      <c r="M14" s="58">
        <v>191</v>
      </c>
      <c r="N14" s="61">
        <f t="shared" si="2"/>
        <v>101.05820105820106</v>
      </c>
      <c r="O14" s="58">
        <v>171</v>
      </c>
      <c r="P14" s="62">
        <f t="shared" si="3"/>
        <v>99.418604651162795</v>
      </c>
      <c r="Q14" s="57">
        <f t="shared" si="4"/>
        <v>362</v>
      </c>
      <c r="R14" s="61">
        <f t="shared" si="5"/>
        <v>100.2770083102493</v>
      </c>
      <c r="S14" s="58">
        <v>178</v>
      </c>
      <c r="T14" s="63">
        <f t="shared" si="9"/>
        <v>94.179894179894177</v>
      </c>
      <c r="U14" s="58">
        <v>159</v>
      </c>
      <c r="V14" s="64">
        <f t="shared" si="10"/>
        <v>92.441860465116278</v>
      </c>
      <c r="W14" s="65">
        <f t="shared" si="6"/>
        <v>337</v>
      </c>
      <c r="X14" s="63">
        <f t="shared" si="11"/>
        <v>93.35180055401662</v>
      </c>
      <c r="Y14" s="58">
        <v>178</v>
      </c>
      <c r="Z14" s="61">
        <f t="shared" ref="Z14:Z32" si="16">Y14/D14*100</f>
        <v>94.179894179894177</v>
      </c>
      <c r="AA14" s="58">
        <v>159</v>
      </c>
      <c r="AB14" s="66">
        <f t="shared" si="12"/>
        <v>92.441860465116278</v>
      </c>
      <c r="AC14" s="57">
        <f t="shared" si="13"/>
        <v>337</v>
      </c>
      <c r="AD14" s="67">
        <f t="shared" si="14"/>
        <v>93.35180055401662</v>
      </c>
    </row>
    <row r="15" spans="1:30" ht="29.25" customHeight="1">
      <c r="A15" s="54">
        <f>'[1]4'!A15</f>
        <v>3</v>
      </c>
      <c r="B15" s="55" t="str">
        <f>'[1]4'!B15</f>
        <v>Blado</v>
      </c>
      <c r="C15" s="55" t="str">
        <f>'[1]4'!C15</f>
        <v>Blado I</v>
      </c>
      <c r="D15" s="56">
        <f>'[1]33'!H15</f>
        <v>258</v>
      </c>
      <c r="E15" s="56">
        <f>'[1]33'!I15</f>
        <v>257</v>
      </c>
      <c r="F15" s="57">
        <f t="shared" si="7"/>
        <v>515</v>
      </c>
      <c r="G15" s="58">
        <v>271</v>
      </c>
      <c r="H15" s="59">
        <f t="shared" si="8"/>
        <v>105.03875968992249</v>
      </c>
      <c r="I15" s="58">
        <v>224</v>
      </c>
      <c r="J15" s="59">
        <f t="shared" si="15"/>
        <v>87.159533073929964</v>
      </c>
      <c r="K15" s="57">
        <f t="shared" si="0"/>
        <v>495</v>
      </c>
      <c r="L15" s="60">
        <f t="shared" si="1"/>
        <v>96.116504854368941</v>
      </c>
      <c r="M15" s="58">
        <v>268</v>
      </c>
      <c r="N15" s="61">
        <f t="shared" si="2"/>
        <v>103.87596899224806</v>
      </c>
      <c r="O15" s="58">
        <v>218</v>
      </c>
      <c r="P15" s="62">
        <f t="shared" si="3"/>
        <v>84.824902723735406</v>
      </c>
      <c r="Q15" s="57">
        <f t="shared" si="4"/>
        <v>486</v>
      </c>
      <c r="R15" s="61">
        <f t="shared" si="5"/>
        <v>94.368932038834956</v>
      </c>
      <c r="S15" s="58">
        <v>259</v>
      </c>
      <c r="T15" s="63">
        <f t="shared" si="9"/>
        <v>100.3875968992248</v>
      </c>
      <c r="U15" s="58">
        <v>218</v>
      </c>
      <c r="V15" s="64">
        <f t="shared" si="10"/>
        <v>84.824902723735406</v>
      </c>
      <c r="W15" s="65">
        <f t="shared" si="6"/>
        <v>477</v>
      </c>
      <c r="X15" s="63">
        <f t="shared" si="11"/>
        <v>92.621359223300971</v>
      </c>
      <c r="Y15" s="58">
        <v>259</v>
      </c>
      <c r="Z15" s="61">
        <f t="shared" si="16"/>
        <v>100.3875968992248</v>
      </c>
      <c r="AA15" s="58">
        <v>218</v>
      </c>
      <c r="AB15" s="66">
        <f t="shared" si="12"/>
        <v>84.824902723735406</v>
      </c>
      <c r="AC15" s="57">
        <f t="shared" si="13"/>
        <v>477</v>
      </c>
      <c r="AD15" s="67">
        <f t="shared" si="14"/>
        <v>92.621359223300971</v>
      </c>
    </row>
    <row r="16" spans="1:30" ht="29.25" customHeight="1">
      <c r="A16" s="68">
        <f>'[1]4'!A16</f>
        <v>0</v>
      </c>
      <c r="B16" s="69">
        <f>'[1]4'!B16</f>
        <v>0</v>
      </c>
      <c r="C16" s="55" t="str">
        <f>'[1]4'!C16</f>
        <v>Blado II</v>
      </c>
      <c r="D16" s="56">
        <f>'[1]33'!H16</f>
        <v>116</v>
      </c>
      <c r="E16" s="56">
        <f>'[1]33'!I16</f>
        <v>116</v>
      </c>
      <c r="F16" s="57">
        <f t="shared" si="7"/>
        <v>232</v>
      </c>
      <c r="G16" s="58">
        <v>114</v>
      </c>
      <c r="H16" s="59">
        <f t="shared" si="8"/>
        <v>98.275862068965509</v>
      </c>
      <c r="I16" s="58">
        <v>107</v>
      </c>
      <c r="J16" s="59">
        <f t="shared" si="15"/>
        <v>92.241379310344826</v>
      </c>
      <c r="K16" s="57">
        <f t="shared" si="0"/>
        <v>221</v>
      </c>
      <c r="L16" s="60">
        <f>K16/F16*100</f>
        <v>95.258620689655174</v>
      </c>
      <c r="M16" s="58">
        <v>114</v>
      </c>
      <c r="N16" s="61">
        <f t="shared" si="2"/>
        <v>98.275862068965509</v>
      </c>
      <c r="O16" s="58">
        <v>107</v>
      </c>
      <c r="P16" s="62">
        <f t="shared" si="3"/>
        <v>92.241379310344826</v>
      </c>
      <c r="Q16" s="57">
        <f t="shared" si="4"/>
        <v>221</v>
      </c>
      <c r="R16" s="61">
        <f t="shared" si="5"/>
        <v>95.258620689655174</v>
      </c>
      <c r="S16" s="58">
        <v>127</v>
      </c>
      <c r="T16" s="63">
        <f t="shared" si="9"/>
        <v>109.48275862068965</v>
      </c>
      <c r="U16" s="58">
        <v>115</v>
      </c>
      <c r="V16" s="64">
        <f t="shared" si="10"/>
        <v>99.137931034482762</v>
      </c>
      <c r="W16" s="65">
        <f t="shared" si="6"/>
        <v>242</v>
      </c>
      <c r="X16" s="63">
        <f t="shared" si="11"/>
        <v>104.31034482758621</v>
      </c>
      <c r="Y16" s="58">
        <v>127</v>
      </c>
      <c r="Z16" s="61">
        <f t="shared" si="16"/>
        <v>109.48275862068965</v>
      </c>
      <c r="AA16" s="58">
        <v>115</v>
      </c>
      <c r="AB16" s="66">
        <f t="shared" si="12"/>
        <v>99.137931034482762</v>
      </c>
      <c r="AC16" s="57">
        <f t="shared" si="13"/>
        <v>242</v>
      </c>
      <c r="AD16" s="67">
        <f t="shared" si="14"/>
        <v>104.31034482758621</v>
      </c>
    </row>
    <row r="17" spans="1:30" ht="29.25" customHeight="1">
      <c r="A17" s="54">
        <f>'[1]4'!A17</f>
        <v>4</v>
      </c>
      <c r="B17" s="55" t="str">
        <f>'[1]4'!C17</f>
        <v xml:space="preserve">Reban </v>
      </c>
      <c r="C17" s="55" t="str">
        <f>'[1]4'!C17</f>
        <v xml:space="preserve">Reban </v>
      </c>
      <c r="D17" s="56">
        <f>'[1]33'!H17</f>
        <v>325</v>
      </c>
      <c r="E17" s="56">
        <f>'[1]33'!I17</f>
        <v>289</v>
      </c>
      <c r="F17" s="57">
        <f t="shared" si="7"/>
        <v>614</v>
      </c>
      <c r="G17" s="58">
        <v>300</v>
      </c>
      <c r="H17" s="59">
        <f t="shared" si="8"/>
        <v>92.307692307692307</v>
      </c>
      <c r="I17" s="58">
        <v>297</v>
      </c>
      <c r="J17" s="59">
        <f t="shared" si="15"/>
        <v>102.76816608996539</v>
      </c>
      <c r="K17" s="57">
        <f t="shared" si="0"/>
        <v>597</v>
      </c>
      <c r="L17" s="60">
        <f t="shared" si="1"/>
        <v>97.23127035830619</v>
      </c>
      <c r="M17" s="58">
        <v>300</v>
      </c>
      <c r="N17" s="61">
        <f t="shared" si="2"/>
        <v>92.307692307692307</v>
      </c>
      <c r="O17" s="58">
        <v>297</v>
      </c>
      <c r="P17" s="62">
        <f t="shared" si="3"/>
        <v>102.76816608996539</v>
      </c>
      <c r="Q17" s="57">
        <f t="shared" si="4"/>
        <v>597</v>
      </c>
      <c r="R17" s="61">
        <f t="shared" si="5"/>
        <v>97.23127035830619</v>
      </c>
      <c r="S17" s="58">
        <v>318</v>
      </c>
      <c r="T17" s="63">
        <f t="shared" si="9"/>
        <v>97.846153846153854</v>
      </c>
      <c r="U17" s="58">
        <v>315</v>
      </c>
      <c r="V17" s="64">
        <f t="shared" si="10"/>
        <v>108.99653979238755</v>
      </c>
      <c r="W17" s="65">
        <f t="shared" si="6"/>
        <v>633</v>
      </c>
      <c r="X17" s="63">
        <f t="shared" si="11"/>
        <v>103.09446254071662</v>
      </c>
      <c r="Y17" s="58">
        <v>318</v>
      </c>
      <c r="Z17" s="61">
        <f t="shared" si="16"/>
        <v>97.846153846153854</v>
      </c>
      <c r="AA17" s="58">
        <v>315</v>
      </c>
      <c r="AB17" s="66">
        <f t="shared" si="12"/>
        <v>108.99653979238755</v>
      </c>
      <c r="AC17" s="57">
        <f t="shared" si="13"/>
        <v>633</v>
      </c>
      <c r="AD17" s="67">
        <f t="shared" si="14"/>
        <v>103.09446254071662</v>
      </c>
    </row>
    <row r="18" spans="1:30" ht="29.25" customHeight="1">
      <c r="A18" s="54">
        <f>'[1]4'!A18</f>
        <v>5</v>
      </c>
      <c r="B18" s="55" t="str">
        <f>'[1]4'!B18</f>
        <v>Bawang</v>
      </c>
      <c r="C18" s="55" t="str">
        <f>'[1]4'!C18</f>
        <v>Bawang</v>
      </c>
      <c r="D18" s="56">
        <f>'[1]33'!H18</f>
        <v>421</v>
      </c>
      <c r="E18" s="56">
        <f>'[1]33'!I18</f>
        <v>383</v>
      </c>
      <c r="F18" s="57">
        <f t="shared" si="7"/>
        <v>804</v>
      </c>
      <c r="G18" s="58">
        <v>453</v>
      </c>
      <c r="H18" s="59">
        <f t="shared" si="8"/>
        <v>107.60095011876484</v>
      </c>
      <c r="I18" s="58">
        <v>382</v>
      </c>
      <c r="J18" s="59">
        <f t="shared" si="15"/>
        <v>99.738903394255871</v>
      </c>
      <c r="K18" s="57">
        <f t="shared" si="0"/>
        <v>835</v>
      </c>
      <c r="L18" s="60">
        <f t="shared" si="1"/>
        <v>103.85572139303483</v>
      </c>
      <c r="M18" s="58">
        <v>453</v>
      </c>
      <c r="N18" s="61">
        <f t="shared" si="2"/>
        <v>107.60095011876484</v>
      </c>
      <c r="O18" s="58">
        <v>382</v>
      </c>
      <c r="P18" s="62">
        <f t="shared" si="3"/>
        <v>99.738903394255871</v>
      </c>
      <c r="Q18" s="57">
        <f t="shared" si="4"/>
        <v>835</v>
      </c>
      <c r="R18" s="61">
        <f t="shared" si="5"/>
        <v>103.85572139303483</v>
      </c>
      <c r="S18" s="58">
        <v>471</v>
      </c>
      <c r="T18" s="63">
        <f t="shared" si="9"/>
        <v>111.87648456057006</v>
      </c>
      <c r="U18" s="58">
        <v>406</v>
      </c>
      <c r="V18" s="64">
        <f t="shared" si="10"/>
        <v>106.00522193211488</v>
      </c>
      <c r="W18" s="65">
        <f t="shared" si="6"/>
        <v>877</v>
      </c>
      <c r="X18" s="63">
        <f>W18/F18*100</f>
        <v>109.07960199004975</v>
      </c>
      <c r="Y18" s="58">
        <v>471</v>
      </c>
      <c r="Z18" s="61">
        <f t="shared" si="16"/>
        <v>111.87648456057006</v>
      </c>
      <c r="AA18" s="58">
        <v>406</v>
      </c>
      <c r="AB18" s="66">
        <f t="shared" si="12"/>
        <v>106.00522193211488</v>
      </c>
      <c r="AC18" s="57">
        <f t="shared" si="13"/>
        <v>877</v>
      </c>
      <c r="AD18" s="67">
        <f t="shared" si="14"/>
        <v>109.07960199004975</v>
      </c>
    </row>
    <row r="19" spans="1:30" ht="29.25" customHeight="1">
      <c r="A19" s="54">
        <f>'[1]4'!A19</f>
        <v>6</v>
      </c>
      <c r="B19" s="55" t="str">
        <f>'[1]4'!B19</f>
        <v>Tersono</v>
      </c>
      <c r="C19" s="55" t="str">
        <f>'[1]4'!C19</f>
        <v>Tersono</v>
      </c>
      <c r="D19" s="56">
        <f>'[1]33'!H19</f>
        <v>286</v>
      </c>
      <c r="E19" s="56">
        <f>'[1]33'!I19</f>
        <v>264</v>
      </c>
      <c r="F19" s="57">
        <f t="shared" si="7"/>
        <v>550</v>
      </c>
      <c r="G19" s="58">
        <v>283</v>
      </c>
      <c r="H19" s="59">
        <f t="shared" si="8"/>
        <v>98.951048951048946</v>
      </c>
      <c r="I19" s="58">
        <v>260</v>
      </c>
      <c r="J19" s="59">
        <f t="shared" si="15"/>
        <v>98.484848484848484</v>
      </c>
      <c r="K19" s="57">
        <f t="shared" si="0"/>
        <v>543</v>
      </c>
      <c r="L19" s="60">
        <f t="shared" si="1"/>
        <v>98.727272727272734</v>
      </c>
      <c r="M19" s="58">
        <v>283</v>
      </c>
      <c r="N19" s="61">
        <f t="shared" si="2"/>
        <v>98.951048951048946</v>
      </c>
      <c r="O19" s="58">
        <v>260</v>
      </c>
      <c r="P19" s="62">
        <f t="shared" si="3"/>
        <v>98.484848484848484</v>
      </c>
      <c r="Q19" s="57">
        <f t="shared" si="4"/>
        <v>543</v>
      </c>
      <c r="R19" s="61">
        <f t="shared" si="5"/>
        <v>98.727272727272734</v>
      </c>
      <c r="S19" s="58">
        <v>296</v>
      </c>
      <c r="T19" s="63">
        <f t="shared" si="9"/>
        <v>103.49650349650349</v>
      </c>
      <c r="U19" s="58">
        <v>285</v>
      </c>
      <c r="V19" s="64">
        <f t="shared" si="10"/>
        <v>107.95454545454545</v>
      </c>
      <c r="W19" s="65">
        <f t="shared" si="6"/>
        <v>581</v>
      </c>
      <c r="X19" s="63">
        <f t="shared" si="11"/>
        <v>105.63636363636364</v>
      </c>
      <c r="Y19" s="58">
        <v>296</v>
      </c>
      <c r="Z19" s="61">
        <f t="shared" si="16"/>
        <v>103.49650349650349</v>
      </c>
      <c r="AA19" s="58">
        <v>285</v>
      </c>
      <c r="AB19" s="66">
        <f t="shared" si="12"/>
        <v>107.95454545454545</v>
      </c>
      <c r="AC19" s="57">
        <f t="shared" si="13"/>
        <v>581</v>
      </c>
      <c r="AD19" s="67">
        <f t="shared" si="14"/>
        <v>105.63636363636364</v>
      </c>
    </row>
    <row r="20" spans="1:30" ht="29.25" customHeight="1">
      <c r="A20" s="54">
        <f>'[1]4'!A20</f>
        <v>7</v>
      </c>
      <c r="B20" s="55" t="str">
        <f>'[1]4'!B20</f>
        <v>Gringsing</v>
      </c>
      <c r="C20" s="55" t="str">
        <f>'[1]4'!C20</f>
        <v>Gringsing I</v>
      </c>
      <c r="D20" s="56">
        <f>'[1]33'!H20</f>
        <v>328</v>
      </c>
      <c r="E20" s="56">
        <f>'[1]33'!I20</f>
        <v>327</v>
      </c>
      <c r="F20" s="57">
        <f t="shared" si="7"/>
        <v>655</v>
      </c>
      <c r="G20" s="58">
        <v>342</v>
      </c>
      <c r="H20" s="59">
        <f t="shared" si="8"/>
        <v>104.26829268292683</v>
      </c>
      <c r="I20" s="58">
        <v>343</v>
      </c>
      <c r="J20" s="59">
        <f t="shared" si="15"/>
        <v>104.89296636085628</v>
      </c>
      <c r="K20" s="57">
        <f t="shared" si="0"/>
        <v>685</v>
      </c>
      <c r="L20" s="60">
        <f t="shared" si="1"/>
        <v>104.58015267175573</v>
      </c>
      <c r="M20" s="58">
        <v>357</v>
      </c>
      <c r="N20" s="61">
        <f t="shared" si="2"/>
        <v>108.84146341463415</v>
      </c>
      <c r="O20" s="58">
        <v>334</v>
      </c>
      <c r="P20" s="62">
        <f t="shared" si="3"/>
        <v>102.14067278287462</v>
      </c>
      <c r="Q20" s="57">
        <f t="shared" si="4"/>
        <v>691</v>
      </c>
      <c r="R20" s="61">
        <f t="shared" si="5"/>
        <v>105.49618320610688</v>
      </c>
      <c r="S20" s="58">
        <v>360</v>
      </c>
      <c r="T20" s="63">
        <f t="shared" si="9"/>
        <v>109.75609756097562</v>
      </c>
      <c r="U20" s="58">
        <v>343</v>
      </c>
      <c r="V20" s="64">
        <f t="shared" si="10"/>
        <v>104.89296636085628</v>
      </c>
      <c r="W20" s="65">
        <f t="shared" si="6"/>
        <v>703</v>
      </c>
      <c r="X20" s="63">
        <f t="shared" si="11"/>
        <v>107.32824427480917</v>
      </c>
      <c r="Y20" s="58">
        <v>360</v>
      </c>
      <c r="Z20" s="61">
        <f t="shared" si="16"/>
        <v>109.75609756097562</v>
      </c>
      <c r="AA20" s="58">
        <v>343</v>
      </c>
      <c r="AB20" s="66">
        <f t="shared" si="12"/>
        <v>104.89296636085628</v>
      </c>
      <c r="AC20" s="57">
        <f t="shared" si="13"/>
        <v>703</v>
      </c>
      <c r="AD20" s="67">
        <f>AC20/F20*100</f>
        <v>107.32824427480917</v>
      </c>
    </row>
    <row r="21" spans="1:30" ht="29.25" customHeight="1">
      <c r="A21" s="68">
        <f>'[1]4'!A21</f>
        <v>0</v>
      </c>
      <c r="B21" s="69">
        <f>'[1]4'!B21</f>
        <v>0</v>
      </c>
      <c r="C21" s="55" t="str">
        <f>'[1]4'!C21</f>
        <v>Gringsing II</v>
      </c>
      <c r="D21" s="56">
        <f>'[1]33'!H21</f>
        <v>106</v>
      </c>
      <c r="E21" s="56">
        <f>'[1]33'!I21</f>
        <v>118</v>
      </c>
      <c r="F21" s="57">
        <f t="shared" ref="F21:F31" si="17">SUM(D21:E21)</f>
        <v>224</v>
      </c>
      <c r="G21" s="58">
        <v>98</v>
      </c>
      <c r="H21" s="59">
        <f t="shared" si="8"/>
        <v>92.452830188679243</v>
      </c>
      <c r="I21" s="58">
        <v>98</v>
      </c>
      <c r="J21" s="59">
        <f t="shared" si="15"/>
        <v>83.050847457627114</v>
      </c>
      <c r="K21" s="57">
        <f t="shared" si="0"/>
        <v>196</v>
      </c>
      <c r="L21" s="60">
        <f t="shared" si="1"/>
        <v>87.5</v>
      </c>
      <c r="M21" s="58">
        <v>100</v>
      </c>
      <c r="N21" s="61">
        <f t="shared" si="2"/>
        <v>94.339622641509436</v>
      </c>
      <c r="O21" s="58">
        <v>92</v>
      </c>
      <c r="P21" s="62">
        <f t="shared" si="3"/>
        <v>77.966101694915253</v>
      </c>
      <c r="Q21" s="57">
        <f t="shared" si="4"/>
        <v>192</v>
      </c>
      <c r="R21" s="61">
        <f t="shared" si="5"/>
        <v>85.714285714285708</v>
      </c>
      <c r="S21" s="58">
        <v>121</v>
      </c>
      <c r="T21" s="63">
        <f t="shared" si="9"/>
        <v>114.15094339622642</v>
      </c>
      <c r="U21" s="58">
        <v>151</v>
      </c>
      <c r="V21" s="64">
        <f t="shared" si="10"/>
        <v>127.96610169491525</v>
      </c>
      <c r="W21" s="65">
        <f t="shared" si="6"/>
        <v>272</v>
      </c>
      <c r="X21" s="63">
        <f t="shared" si="11"/>
        <v>121.42857142857142</v>
      </c>
      <c r="Y21" s="58">
        <v>121</v>
      </c>
      <c r="Z21" s="61">
        <f t="shared" si="16"/>
        <v>114.15094339622642</v>
      </c>
      <c r="AA21" s="58">
        <v>151</v>
      </c>
      <c r="AB21" s="66">
        <f t="shared" si="12"/>
        <v>127.96610169491525</v>
      </c>
      <c r="AC21" s="57">
        <f t="shared" si="13"/>
        <v>272</v>
      </c>
      <c r="AD21" s="67">
        <f t="shared" si="14"/>
        <v>121.42857142857142</v>
      </c>
    </row>
    <row r="22" spans="1:30" ht="29.25" customHeight="1">
      <c r="A22" s="54">
        <f>'[1]4'!A22</f>
        <v>8</v>
      </c>
      <c r="B22" s="55" t="str">
        <f>'[1]4'!B22</f>
        <v>Limpung</v>
      </c>
      <c r="C22" s="55" t="str">
        <f>'[1]4'!C22</f>
        <v>Limpung</v>
      </c>
      <c r="D22" s="56">
        <f>'[1]33'!H22</f>
        <v>312</v>
      </c>
      <c r="E22" s="56">
        <f>'[1]33'!I22</f>
        <v>261</v>
      </c>
      <c r="F22" s="57">
        <f t="shared" si="17"/>
        <v>573</v>
      </c>
      <c r="G22" s="58">
        <v>328</v>
      </c>
      <c r="H22" s="59">
        <f t="shared" si="8"/>
        <v>105.12820512820514</v>
      </c>
      <c r="I22" s="58">
        <v>279</v>
      </c>
      <c r="J22" s="59">
        <f t="shared" si="15"/>
        <v>106.89655172413792</v>
      </c>
      <c r="K22" s="57">
        <f t="shared" si="0"/>
        <v>607</v>
      </c>
      <c r="L22" s="60">
        <f t="shared" si="1"/>
        <v>105.93368237347296</v>
      </c>
      <c r="M22" s="58">
        <v>328</v>
      </c>
      <c r="N22" s="61">
        <f t="shared" si="2"/>
        <v>105.12820512820514</v>
      </c>
      <c r="O22" s="58">
        <v>279</v>
      </c>
      <c r="P22" s="62">
        <f t="shared" si="3"/>
        <v>106.89655172413792</v>
      </c>
      <c r="Q22" s="57">
        <f t="shared" si="4"/>
        <v>607</v>
      </c>
      <c r="R22" s="61">
        <f t="shared" si="5"/>
        <v>105.93368237347296</v>
      </c>
      <c r="S22" s="58">
        <v>296</v>
      </c>
      <c r="T22" s="63">
        <f t="shared" si="9"/>
        <v>94.871794871794862</v>
      </c>
      <c r="U22" s="58">
        <v>286</v>
      </c>
      <c r="V22" s="64">
        <f t="shared" si="10"/>
        <v>109.57854406130268</v>
      </c>
      <c r="W22" s="65">
        <f t="shared" si="6"/>
        <v>582</v>
      </c>
      <c r="X22" s="63">
        <f t="shared" si="11"/>
        <v>101.57068062827226</v>
      </c>
      <c r="Y22" s="58">
        <v>296</v>
      </c>
      <c r="Z22" s="61">
        <f t="shared" si="16"/>
        <v>94.871794871794862</v>
      </c>
      <c r="AA22" s="58">
        <v>286</v>
      </c>
      <c r="AB22" s="66">
        <f t="shared" si="12"/>
        <v>109.57854406130268</v>
      </c>
      <c r="AC22" s="57">
        <f t="shared" si="13"/>
        <v>582</v>
      </c>
      <c r="AD22" s="67">
        <f t="shared" si="14"/>
        <v>101.57068062827226</v>
      </c>
    </row>
    <row r="23" spans="1:30" ht="29.25" customHeight="1">
      <c r="A23" s="54">
        <f>'[1]4'!A23</f>
        <v>9</v>
      </c>
      <c r="B23" s="55" t="str">
        <f>'[1]4'!B23</f>
        <v>Banyuputih</v>
      </c>
      <c r="C23" s="55" t="str">
        <f>'[1]4'!C23</f>
        <v>Banyuputih</v>
      </c>
      <c r="D23" s="56">
        <f>'[1]33'!H23</f>
        <v>293</v>
      </c>
      <c r="E23" s="56">
        <f>'[1]33'!I23</f>
        <v>280</v>
      </c>
      <c r="F23" s="57">
        <f t="shared" si="17"/>
        <v>573</v>
      </c>
      <c r="G23" s="58">
        <v>259</v>
      </c>
      <c r="H23" s="59">
        <f t="shared" si="8"/>
        <v>88.395904436860079</v>
      </c>
      <c r="I23" s="58">
        <v>226</v>
      </c>
      <c r="J23" s="59">
        <f t="shared" si="15"/>
        <v>80.714285714285722</v>
      </c>
      <c r="K23" s="57">
        <f t="shared" si="0"/>
        <v>485</v>
      </c>
      <c r="L23" s="60">
        <f t="shared" si="1"/>
        <v>84.64223385689354</v>
      </c>
      <c r="M23" s="58">
        <v>267</v>
      </c>
      <c r="N23" s="61">
        <f t="shared" si="2"/>
        <v>91.12627986348123</v>
      </c>
      <c r="O23" s="58">
        <v>236</v>
      </c>
      <c r="P23" s="62">
        <f t="shared" si="3"/>
        <v>84.285714285714292</v>
      </c>
      <c r="Q23" s="57">
        <f t="shared" si="4"/>
        <v>503</v>
      </c>
      <c r="R23" s="61">
        <f>Q23/F23*100</f>
        <v>87.783595113438039</v>
      </c>
      <c r="S23" s="58">
        <v>280</v>
      </c>
      <c r="T23" s="63">
        <f t="shared" si="9"/>
        <v>95.563139931740608</v>
      </c>
      <c r="U23" s="58">
        <v>240</v>
      </c>
      <c r="V23" s="64">
        <f t="shared" si="10"/>
        <v>85.714285714285708</v>
      </c>
      <c r="W23" s="65">
        <f t="shared" si="6"/>
        <v>520</v>
      </c>
      <c r="X23" s="63">
        <f t="shared" si="11"/>
        <v>90.750436300174513</v>
      </c>
      <c r="Y23" s="58">
        <v>280</v>
      </c>
      <c r="Z23" s="61">
        <f t="shared" si="16"/>
        <v>95.563139931740608</v>
      </c>
      <c r="AA23" s="58">
        <v>240</v>
      </c>
      <c r="AB23" s="66">
        <f t="shared" si="12"/>
        <v>85.714285714285708</v>
      </c>
      <c r="AC23" s="57">
        <f t="shared" si="13"/>
        <v>520</v>
      </c>
      <c r="AD23" s="67">
        <f>AC23/F23*100</f>
        <v>90.750436300174513</v>
      </c>
    </row>
    <row r="24" spans="1:30" ht="29.25" customHeight="1">
      <c r="A24" s="54">
        <f>'[1]4'!A24</f>
        <v>10</v>
      </c>
      <c r="B24" s="55" t="str">
        <f>'[1]4'!B24</f>
        <v>Subah</v>
      </c>
      <c r="C24" s="55" t="str">
        <f>'[1]4'!C24</f>
        <v>Subah</v>
      </c>
      <c r="D24" s="56">
        <f>'[1]33'!H24</f>
        <v>426</v>
      </c>
      <c r="E24" s="56">
        <f>'[1]33'!I24</f>
        <v>383</v>
      </c>
      <c r="F24" s="57">
        <f t="shared" si="17"/>
        <v>809</v>
      </c>
      <c r="G24" s="58">
        <v>453</v>
      </c>
      <c r="H24" s="59">
        <f t="shared" si="8"/>
        <v>106.33802816901408</v>
      </c>
      <c r="I24" s="58">
        <v>369</v>
      </c>
      <c r="J24" s="59">
        <f t="shared" si="15"/>
        <v>96.344647519582253</v>
      </c>
      <c r="K24" s="57">
        <f t="shared" si="0"/>
        <v>822</v>
      </c>
      <c r="L24" s="60">
        <f t="shared" si="1"/>
        <v>101.60692212608157</v>
      </c>
      <c r="M24" s="58">
        <v>455</v>
      </c>
      <c r="N24" s="61">
        <f t="shared" si="2"/>
        <v>106.8075117370892</v>
      </c>
      <c r="O24" s="58">
        <v>366</v>
      </c>
      <c r="P24" s="62">
        <f t="shared" si="3"/>
        <v>95.561357702349866</v>
      </c>
      <c r="Q24" s="57">
        <f t="shared" si="4"/>
        <v>821</v>
      </c>
      <c r="R24" s="61">
        <f t="shared" si="5"/>
        <v>101.48331273176761</v>
      </c>
      <c r="S24" s="58">
        <v>434</v>
      </c>
      <c r="T24" s="63">
        <f t="shared" si="9"/>
        <v>101.87793427230048</v>
      </c>
      <c r="U24" s="58">
        <v>392</v>
      </c>
      <c r="V24" s="64">
        <f t="shared" si="10"/>
        <v>102.34986945169713</v>
      </c>
      <c r="W24" s="65">
        <f t="shared" si="6"/>
        <v>826</v>
      </c>
      <c r="X24" s="63">
        <f t="shared" si="11"/>
        <v>102.10135970333745</v>
      </c>
      <c r="Y24" s="58">
        <v>434</v>
      </c>
      <c r="Z24" s="61">
        <f t="shared" si="16"/>
        <v>101.87793427230048</v>
      </c>
      <c r="AA24" s="58">
        <v>392</v>
      </c>
      <c r="AB24" s="66">
        <f t="shared" si="12"/>
        <v>102.34986945169713</v>
      </c>
      <c r="AC24" s="57">
        <f t="shared" si="13"/>
        <v>826</v>
      </c>
      <c r="AD24" s="67">
        <f t="shared" si="14"/>
        <v>102.10135970333745</v>
      </c>
    </row>
    <row r="25" spans="1:30" ht="29.25" customHeight="1">
      <c r="A25" s="54">
        <f>'[1]4'!A25</f>
        <v>11</v>
      </c>
      <c r="B25" s="55" t="str">
        <f>'[1]4'!B25</f>
        <v>Pecalungan</v>
      </c>
      <c r="C25" s="55" t="str">
        <f>'[1]4'!C25</f>
        <v>Pecalungan</v>
      </c>
      <c r="D25" s="56">
        <f>'[1]33'!H25</f>
        <v>263</v>
      </c>
      <c r="E25" s="56">
        <f>'[1]33'!I25</f>
        <v>231</v>
      </c>
      <c r="F25" s="57">
        <f t="shared" si="17"/>
        <v>494</v>
      </c>
      <c r="G25" s="58">
        <v>258</v>
      </c>
      <c r="H25" s="59">
        <f t="shared" si="8"/>
        <v>98.098859315589351</v>
      </c>
      <c r="I25" s="58">
        <v>257</v>
      </c>
      <c r="J25" s="59">
        <f t="shared" si="15"/>
        <v>111.25541125541125</v>
      </c>
      <c r="K25" s="57">
        <f t="shared" si="0"/>
        <v>515</v>
      </c>
      <c r="L25" s="60">
        <f t="shared" si="1"/>
        <v>104.25101214574899</v>
      </c>
      <c r="M25" s="58">
        <v>259</v>
      </c>
      <c r="N25" s="61">
        <f t="shared" si="2"/>
        <v>98.479087452471475</v>
      </c>
      <c r="O25" s="58">
        <v>254</v>
      </c>
      <c r="P25" s="62">
        <f t="shared" si="3"/>
        <v>109.95670995670996</v>
      </c>
      <c r="Q25" s="57">
        <f t="shared" si="4"/>
        <v>513</v>
      </c>
      <c r="R25" s="61">
        <f t="shared" si="5"/>
        <v>103.84615384615385</v>
      </c>
      <c r="S25" s="58">
        <v>250</v>
      </c>
      <c r="T25" s="63">
        <f t="shared" si="9"/>
        <v>95.057034220532316</v>
      </c>
      <c r="U25" s="58">
        <v>260</v>
      </c>
      <c r="V25" s="64">
        <f t="shared" si="10"/>
        <v>112.55411255411256</v>
      </c>
      <c r="W25" s="65">
        <f t="shared" si="6"/>
        <v>510</v>
      </c>
      <c r="X25" s="63">
        <f t="shared" si="11"/>
        <v>103.23886639676114</v>
      </c>
      <c r="Y25" s="58">
        <v>250</v>
      </c>
      <c r="Z25" s="61">
        <f t="shared" si="16"/>
        <v>95.057034220532316</v>
      </c>
      <c r="AA25" s="58">
        <v>260</v>
      </c>
      <c r="AB25" s="66">
        <f t="shared" si="12"/>
        <v>112.55411255411256</v>
      </c>
      <c r="AC25" s="57">
        <f t="shared" si="13"/>
        <v>510</v>
      </c>
      <c r="AD25" s="67">
        <f t="shared" si="14"/>
        <v>103.23886639676114</v>
      </c>
    </row>
    <row r="26" spans="1:30" ht="29.25" customHeight="1">
      <c r="A26" s="54">
        <f>'[1]4'!A26</f>
        <v>12</v>
      </c>
      <c r="B26" s="55" t="str">
        <f>'[1]4'!B26</f>
        <v>Tulis</v>
      </c>
      <c r="C26" s="55" t="str">
        <f>'[1]4'!C26</f>
        <v>Tulis</v>
      </c>
      <c r="D26" s="56">
        <f>'[1]33'!H26</f>
        <v>325</v>
      </c>
      <c r="E26" s="56">
        <f>'[1]33'!I26</f>
        <v>343</v>
      </c>
      <c r="F26" s="57">
        <f t="shared" si="17"/>
        <v>668</v>
      </c>
      <c r="G26" s="58">
        <v>344</v>
      </c>
      <c r="H26" s="59">
        <f t="shared" si="8"/>
        <v>105.84615384615385</v>
      </c>
      <c r="I26" s="58">
        <v>332</v>
      </c>
      <c r="J26" s="59">
        <f t="shared" si="15"/>
        <v>96.793002915451893</v>
      </c>
      <c r="K26" s="57">
        <f t="shared" si="0"/>
        <v>676</v>
      </c>
      <c r="L26" s="60">
        <f t="shared" si="1"/>
        <v>101.19760479041918</v>
      </c>
      <c r="M26" s="58">
        <v>335</v>
      </c>
      <c r="N26" s="61">
        <f t="shared" si="2"/>
        <v>103.07692307692307</v>
      </c>
      <c r="O26" s="58">
        <v>332</v>
      </c>
      <c r="P26" s="62">
        <f t="shared" si="3"/>
        <v>96.793002915451893</v>
      </c>
      <c r="Q26" s="57">
        <f t="shared" si="4"/>
        <v>667</v>
      </c>
      <c r="R26" s="61">
        <f t="shared" si="5"/>
        <v>99.850299401197603</v>
      </c>
      <c r="S26" s="58">
        <v>318</v>
      </c>
      <c r="T26" s="63">
        <f t="shared" si="9"/>
        <v>97.846153846153854</v>
      </c>
      <c r="U26" s="58">
        <v>331</v>
      </c>
      <c r="V26" s="64">
        <f t="shared" si="10"/>
        <v>96.501457725947532</v>
      </c>
      <c r="W26" s="65">
        <f t="shared" si="6"/>
        <v>649</v>
      </c>
      <c r="X26" s="63">
        <f t="shared" si="11"/>
        <v>97.155688622754482</v>
      </c>
      <c r="Y26" s="58">
        <v>318</v>
      </c>
      <c r="Z26" s="61">
        <f t="shared" si="16"/>
        <v>97.846153846153854</v>
      </c>
      <c r="AA26" s="58">
        <v>331</v>
      </c>
      <c r="AB26" s="66">
        <f t="shared" si="12"/>
        <v>96.501457725947532</v>
      </c>
      <c r="AC26" s="57">
        <f t="shared" si="13"/>
        <v>649</v>
      </c>
      <c r="AD26" s="67">
        <f t="shared" si="14"/>
        <v>97.155688622754482</v>
      </c>
    </row>
    <row r="27" spans="1:30" ht="29.25" customHeight="1">
      <c r="A27" s="54">
        <f>'[1]4'!A27</f>
        <v>13</v>
      </c>
      <c r="B27" s="55" t="str">
        <f>'[1]4'!B27</f>
        <v>Kandeman</v>
      </c>
      <c r="C27" s="55" t="str">
        <f>'[1]4'!C27</f>
        <v>Kandeman</v>
      </c>
      <c r="D27" s="56">
        <f>'[1]33'!H27</f>
        <v>496</v>
      </c>
      <c r="E27" s="56">
        <f>'[1]33'!I27</f>
        <v>455</v>
      </c>
      <c r="F27" s="57">
        <f t="shared" si="17"/>
        <v>951</v>
      </c>
      <c r="G27" s="58">
        <v>419</v>
      </c>
      <c r="H27" s="59">
        <f t="shared" si="8"/>
        <v>84.475806451612897</v>
      </c>
      <c r="I27" s="58">
        <v>442</v>
      </c>
      <c r="J27" s="59">
        <f t="shared" si="15"/>
        <v>97.142857142857139</v>
      </c>
      <c r="K27" s="57">
        <f t="shared" si="0"/>
        <v>861</v>
      </c>
      <c r="L27" s="60">
        <f t="shared" si="1"/>
        <v>90.536277602523668</v>
      </c>
      <c r="M27" s="58">
        <v>417</v>
      </c>
      <c r="N27" s="61">
        <f t="shared" si="2"/>
        <v>84.072580645161281</v>
      </c>
      <c r="O27" s="58">
        <v>436</v>
      </c>
      <c r="P27" s="62">
        <f t="shared" si="3"/>
        <v>95.824175824175825</v>
      </c>
      <c r="Q27" s="57">
        <f t="shared" si="4"/>
        <v>853</v>
      </c>
      <c r="R27" s="61">
        <f t="shared" si="5"/>
        <v>89.695057833859096</v>
      </c>
      <c r="S27" s="58">
        <v>429</v>
      </c>
      <c r="T27" s="63">
        <f t="shared" si="9"/>
        <v>86.491935483870961</v>
      </c>
      <c r="U27" s="58">
        <v>418</v>
      </c>
      <c r="V27" s="64">
        <f t="shared" si="10"/>
        <v>91.868131868131869</v>
      </c>
      <c r="W27" s="65">
        <f t="shared" si="6"/>
        <v>847</v>
      </c>
      <c r="X27" s="63">
        <f t="shared" si="11"/>
        <v>89.06414300736067</v>
      </c>
      <c r="Y27" s="58">
        <v>429</v>
      </c>
      <c r="Z27" s="61">
        <f t="shared" si="16"/>
        <v>86.491935483870961</v>
      </c>
      <c r="AA27" s="58">
        <v>418</v>
      </c>
      <c r="AB27" s="66">
        <f t="shared" si="12"/>
        <v>91.868131868131869</v>
      </c>
      <c r="AC27" s="57">
        <f t="shared" si="13"/>
        <v>847</v>
      </c>
      <c r="AD27" s="67">
        <f t="shared" si="14"/>
        <v>89.06414300736067</v>
      </c>
    </row>
    <row r="28" spans="1:30" ht="29.25" customHeight="1">
      <c r="A28" s="54">
        <f>'[1]4'!A28</f>
        <v>14</v>
      </c>
      <c r="B28" s="55" t="str">
        <f>'[1]4'!B28</f>
        <v>Batang</v>
      </c>
      <c r="C28" s="55" t="str">
        <f>'[1]4'!C28</f>
        <v>Batang I</v>
      </c>
      <c r="D28" s="56">
        <f>'[1]33'!H28</f>
        <v>278</v>
      </c>
      <c r="E28" s="56">
        <f>'[1]33'!I28</f>
        <v>256</v>
      </c>
      <c r="F28" s="57">
        <f t="shared" si="17"/>
        <v>534</v>
      </c>
      <c r="G28" s="58">
        <v>248</v>
      </c>
      <c r="H28" s="59">
        <f t="shared" si="8"/>
        <v>89.208633093525179</v>
      </c>
      <c r="I28" s="58">
        <v>249</v>
      </c>
      <c r="J28" s="59">
        <f t="shared" si="15"/>
        <v>97.265625</v>
      </c>
      <c r="K28" s="57">
        <f t="shared" si="0"/>
        <v>497</v>
      </c>
      <c r="L28" s="60">
        <f t="shared" si="1"/>
        <v>93.071161048689149</v>
      </c>
      <c r="M28" s="58">
        <v>253</v>
      </c>
      <c r="N28" s="61">
        <f t="shared" si="2"/>
        <v>91.007194244604321</v>
      </c>
      <c r="O28" s="58">
        <v>239</v>
      </c>
      <c r="P28" s="62">
        <f t="shared" si="3"/>
        <v>93.359375</v>
      </c>
      <c r="Q28" s="57">
        <f t="shared" si="4"/>
        <v>492</v>
      </c>
      <c r="R28" s="61">
        <f t="shared" si="5"/>
        <v>92.134831460674164</v>
      </c>
      <c r="S28" s="58">
        <v>224</v>
      </c>
      <c r="T28" s="63">
        <f t="shared" si="9"/>
        <v>80.57553956834532</v>
      </c>
      <c r="U28" s="58">
        <v>241</v>
      </c>
      <c r="V28" s="64">
        <f t="shared" si="10"/>
        <v>94.140625</v>
      </c>
      <c r="W28" s="65">
        <f t="shared" si="6"/>
        <v>465</v>
      </c>
      <c r="X28" s="63">
        <f t="shared" si="11"/>
        <v>87.078651685393254</v>
      </c>
      <c r="Y28" s="58">
        <v>224</v>
      </c>
      <c r="Z28" s="61">
        <f t="shared" si="16"/>
        <v>80.57553956834532</v>
      </c>
      <c r="AA28" s="58">
        <v>241</v>
      </c>
      <c r="AB28" s="66">
        <f t="shared" si="12"/>
        <v>94.140625</v>
      </c>
      <c r="AC28" s="57">
        <f t="shared" si="13"/>
        <v>465</v>
      </c>
      <c r="AD28" s="67">
        <f t="shared" si="14"/>
        <v>87.078651685393254</v>
      </c>
    </row>
    <row r="29" spans="1:30" ht="29.25" customHeight="1">
      <c r="A29" s="70">
        <f>'[1]4'!A29</f>
        <v>0</v>
      </c>
      <c r="B29" s="71">
        <f>'[1]4'!B29</f>
        <v>0</v>
      </c>
      <c r="C29" s="55" t="str">
        <f>'[1]4'!C29</f>
        <v>Batang II</v>
      </c>
      <c r="D29" s="56">
        <f>'[1]33'!H29</f>
        <v>297</v>
      </c>
      <c r="E29" s="56">
        <f>'[1]33'!I29</f>
        <v>277</v>
      </c>
      <c r="F29" s="57">
        <f t="shared" si="17"/>
        <v>574</v>
      </c>
      <c r="G29" s="58">
        <v>294</v>
      </c>
      <c r="H29" s="59">
        <f t="shared" si="8"/>
        <v>98.98989898989899</v>
      </c>
      <c r="I29" s="58">
        <v>308</v>
      </c>
      <c r="J29" s="59">
        <f t="shared" si="15"/>
        <v>111.1913357400722</v>
      </c>
      <c r="K29" s="57">
        <f t="shared" si="0"/>
        <v>602</v>
      </c>
      <c r="L29" s="60">
        <f t="shared" si="1"/>
        <v>104.8780487804878</v>
      </c>
      <c r="M29" s="58">
        <v>295</v>
      </c>
      <c r="N29" s="61">
        <f t="shared" si="2"/>
        <v>99.326599326599336</v>
      </c>
      <c r="O29" s="58">
        <v>271</v>
      </c>
      <c r="P29" s="62">
        <f t="shared" si="3"/>
        <v>97.833935018050539</v>
      </c>
      <c r="Q29" s="57">
        <f t="shared" si="4"/>
        <v>566</v>
      </c>
      <c r="R29" s="61">
        <f t="shared" si="5"/>
        <v>98.606271777003485</v>
      </c>
      <c r="S29" s="58">
        <v>303</v>
      </c>
      <c r="T29" s="63">
        <f t="shared" si="9"/>
        <v>102.02020202020201</v>
      </c>
      <c r="U29" s="58">
        <v>274</v>
      </c>
      <c r="V29" s="64">
        <f t="shared" si="10"/>
        <v>98.91696750902527</v>
      </c>
      <c r="W29" s="65">
        <f t="shared" si="6"/>
        <v>577</v>
      </c>
      <c r="X29" s="63">
        <f>W29/F29*100</f>
        <v>100.52264808362369</v>
      </c>
      <c r="Y29" s="58">
        <v>303</v>
      </c>
      <c r="Z29" s="61">
        <f t="shared" si="16"/>
        <v>102.02020202020201</v>
      </c>
      <c r="AA29" s="58">
        <v>274</v>
      </c>
      <c r="AB29" s="66">
        <f t="shared" si="12"/>
        <v>98.91696750902527</v>
      </c>
      <c r="AC29" s="57">
        <f t="shared" si="13"/>
        <v>577</v>
      </c>
      <c r="AD29" s="67">
        <f t="shared" si="14"/>
        <v>100.52264808362369</v>
      </c>
    </row>
    <row r="30" spans="1:30" ht="29.25" customHeight="1">
      <c r="A30" s="70">
        <f>'[1]4'!A30</f>
        <v>0</v>
      </c>
      <c r="B30" s="71">
        <f>'[1]4'!B30</f>
        <v>0</v>
      </c>
      <c r="C30" s="55" t="str">
        <f>'[1]4'!C30</f>
        <v>Batang III</v>
      </c>
      <c r="D30" s="56">
        <f>'[1]33'!H30</f>
        <v>293</v>
      </c>
      <c r="E30" s="56">
        <f>'[1]33'!I30</f>
        <v>269</v>
      </c>
      <c r="F30" s="57">
        <f t="shared" si="17"/>
        <v>562</v>
      </c>
      <c r="G30" s="58">
        <v>281</v>
      </c>
      <c r="H30" s="59">
        <f t="shared" si="8"/>
        <v>95.904436860068259</v>
      </c>
      <c r="I30" s="58">
        <v>234</v>
      </c>
      <c r="J30" s="59">
        <f t="shared" si="15"/>
        <v>86.988847583643121</v>
      </c>
      <c r="K30" s="57">
        <f t="shared" si="0"/>
        <v>515</v>
      </c>
      <c r="L30" s="60">
        <f t="shared" si="1"/>
        <v>91.637010676156578</v>
      </c>
      <c r="M30" s="58">
        <v>281</v>
      </c>
      <c r="N30" s="61">
        <f t="shared" si="2"/>
        <v>95.904436860068259</v>
      </c>
      <c r="O30" s="58">
        <v>234</v>
      </c>
      <c r="P30" s="62">
        <f t="shared" si="3"/>
        <v>86.988847583643121</v>
      </c>
      <c r="Q30" s="57">
        <f t="shared" si="4"/>
        <v>515</v>
      </c>
      <c r="R30" s="61">
        <f t="shared" si="5"/>
        <v>91.637010676156578</v>
      </c>
      <c r="S30" s="58">
        <v>272</v>
      </c>
      <c r="T30" s="63">
        <f t="shared" si="9"/>
        <v>92.832764505119457</v>
      </c>
      <c r="U30" s="58">
        <v>259</v>
      </c>
      <c r="V30" s="64">
        <f t="shared" si="10"/>
        <v>96.282527881040892</v>
      </c>
      <c r="W30" s="65">
        <f t="shared" si="6"/>
        <v>531</v>
      </c>
      <c r="X30" s="63">
        <f t="shared" si="11"/>
        <v>94.483985765124558</v>
      </c>
      <c r="Y30" s="58">
        <v>272</v>
      </c>
      <c r="Z30" s="61">
        <f t="shared" si="16"/>
        <v>92.832764505119457</v>
      </c>
      <c r="AA30" s="58">
        <v>259</v>
      </c>
      <c r="AB30" s="66">
        <f t="shared" si="12"/>
        <v>96.282527881040892</v>
      </c>
      <c r="AC30" s="57">
        <f t="shared" si="13"/>
        <v>531</v>
      </c>
      <c r="AD30" s="67">
        <f t="shared" si="14"/>
        <v>94.483985765124558</v>
      </c>
    </row>
    <row r="31" spans="1:30" ht="29.25" customHeight="1">
      <c r="A31" s="70">
        <f>'[1]4'!A31</f>
        <v>0</v>
      </c>
      <c r="B31" s="71">
        <f>'[1]4'!B31</f>
        <v>0</v>
      </c>
      <c r="C31" s="55" t="str">
        <f>'[1]4'!C31</f>
        <v>Batang IV</v>
      </c>
      <c r="D31" s="56">
        <f>'[1]33'!H31</f>
        <v>243</v>
      </c>
      <c r="E31" s="56">
        <f>'[1]33'!I31</f>
        <v>233</v>
      </c>
      <c r="F31" s="57">
        <f t="shared" si="17"/>
        <v>476</v>
      </c>
      <c r="G31" s="58">
        <v>238</v>
      </c>
      <c r="H31" s="59">
        <f t="shared" si="8"/>
        <v>97.942386831275712</v>
      </c>
      <c r="I31" s="58">
        <v>222</v>
      </c>
      <c r="J31" s="59">
        <f t="shared" si="15"/>
        <v>95.278969957081543</v>
      </c>
      <c r="K31" s="57">
        <f t="shared" si="0"/>
        <v>460</v>
      </c>
      <c r="L31" s="60">
        <f t="shared" si="1"/>
        <v>96.638655462184872</v>
      </c>
      <c r="M31" s="58">
        <v>244</v>
      </c>
      <c r="N31" s="61">
        <f t="shared" si="2"/>
        <v>100.41152263374487</v>
      </c>
      <c r="O31" s="58">
        <v>229</v>
      </c>
      <c r="P31" s="62">
        <f t="shared" si="3"/>
        <v>98.283261802575112</v>
      </c>
      <c r="Q31" s="57">
        <f t="shared" si="4"/>
        <v>473</v>
      </c>
      <c r="R31" s="61">
        <f t="shared" si="5"/>
        <v>99.369747899159663</v>
      </c>
      <c r="S31" s="58">
        <v>234</v>
      </c>
      <c r="T31" s="63">
        <f t="shared" si="9"/>
        <v>96.296296296296291</v>
      </c>
      <c r="U31" s="58">
        <v>237</v>
      </c>
      <c r="V31" s="64">
        <f t="shared" si="10"/>
        <v>101.71673819742489</v>
      </c>
      <c r="W31" s="65">
        <f t="shared" si="6"/>
        <v>471</v>
      </c>
      <c r="X31" s="63">
        <f t="shared" si="11"/>
        <v>98.94957983193278</v>
      </c>
      <c r="Y31" s="58">
        <v>234</v>
      </c>
      <c r="Z31" s="61">
        <f t="shared" si="16"/>
        <v>96.296296296296291</v>
      </c>
      <c r="AA31" s="58">
        <v>237</v>
      </c>
      <c r="AB31" s="66">
        <f t="shared" si="12"/>
        <v>101.71673819742489</v>
      </c>
      <c r="AC31" s="57">
        <f t="shared" si="13"/>
        <v>471</v>
      </c>
      <c r="AD31" s="67">
        <f>AC31/F31*100</f>
        <v>98.94957983193278</v>
      </c>
    </row>
    <row r="32" spans="1:30" ht="29.25" customHeight="1">
      <c r="A32" s="54">
        <f>'[1]4'!A32</f>
        <v>15</v>
      </c>
      <c r="B32" s="55" t="str">
        <f>'[1]4'!B32</f>
        <v>Warungasem</v>
      </c>
      <c r="C32" s="55" t="str">
        <f>'[1]4'!C32</f>
        <v>Warungasem</v>
      </c>
      <c r="D32" s="56">
        <f>'[1]33'!H32</f>
        <v>430</v>
      </c>
      <c r="E32" s="56">
        <f>'[1]33'!I32</f>
        <v>397</v>
      </c>
      <c r="F32" s="57">
        <f>SUM(D32:E32)</f>
        <v>827</v>
      </c>
      <c r="G32" s="58">
        <v>441</v>
      </c>
      <c r="H32" s="59">
        <f t="shared" si="8"/>
        <v>102.55813953488374</v>
      </c>
      <c r="I32" s="58">
        <v>412</v>
      </c>
      <c r="J32" s="59">
        <f t="shared" si="15"/>
        <v>103.77833753148616</v>
      </c>
      <c r="K32" s="57">
        <f>SUM(G32,I32)</f>
        <v>853</v>
      </c>
      <c r="L32" s="60">
        <f>K32/F32*100</f>
        <v>103.14389359129383</v>
      </c>
      <c r="M32" s="58">
        <v>441</v>
      </c>
      <c r="N32" s="61">
        <f t="shared" si="2"/>
        <v>102.55813953488374</v>
      </c>
      <c r="O32" s="58">
        <v>412</v>
      </c>
      <c r="P32" s="62">
        <f t="shared" si="3"/>
        <v>103.77833753148616</v>
      </c>
      <c r="Q32" s="57">
        <f>SUM(M32,O32)</f>
        <v>853</v>
      </c>
      <c r="R32" s="61">
        <f>Q32/F32*100</f>
        <v>103.14389359129383</v>
      </c>
      <c r="S32" s="58">
        <v>412</v>
      </c>
      <c r="T32" s="63">
        <f t="shared" si="9"/>
        <v>95.813953488372093</v>
      </c>
      <c r="U32" s="58">
        <v>427</v>
      </c>
      <c r="V32" s="64">
        <f t="shared" si="10"/>
        <v>107.55667506297229</v>
      </c>
      <c r="W32" s="65">
        <f>SUM(S32,U32)</f>
        <v>839</v>
      </c>
      <c r="X32" s="63">
        <f>W32/F32*100</f>
        <v>101.45102781136639</v>
      </c>
      <c r="Y32" s="58">
        <v>412</v>
      </c>
      <c r="Z32" s="61">
        <f t="shared" si="16"/>
        <v>95.813953488372093</v>
      </c>
      <c r="AA32" s="58">
        <v>427</v>
      </c>
      <c r="AB32" s="66">
        <f t="shared" si="12"/>
        <v>107.55667506297229</v>
      </c>
      <c r="AC32" s="57">
        <f>SUM(Y32,AA32)</f>
        <v>839</v>
      </c>
      <c r="AD32" s="67">
        <f>AC32/F32*100</f>
        <v>101.45102781136639</v>
      </c>
    </row>
    <row r="33" spans="1:30" ht="29.25" customHeight="1" thickBot="1">
      <c r="A33" s="72"/>
      <c r="B33" s="73"/>
      <c r="C33" s="73"/>
      <c r="D33" s="74"/>
      <c r="E33" s="74"/>
      <c r="F33" s="74"/>
      <c r="G33" s="74"/>
      <c r="H33" s="75"/>
      <c r="I33" s="74"/>
      <c r="J33" s="75"/>
      <c r="K33" s="74"/>
      <c r="L33" s="76"/>
      <c r="M33" s="74"/>
      <c r="N33" s="77"/>
      <c r="O33" s="74"/>
      <c r="P33" s="78"/>
      <c r="Q33" s="74"/>
      <c r="R33" s="77"/>
      <c r="S33" s="74"/>
      <c r="T33" s="79"/>
      <c r="U33" s="80"/>
      <c r="V33" s="81"/>
      <c r="W33" s="80"/>
      <c r="X33" s="79"/>
      <c r="Y33" s="74"/>
      <c r="Z33" s="77"/>
      <c r="AA33" s="74"/>
      <c r="AB33" s="82"/>
      <c r="AC33" s="74"/>
      <c r="AD33" s="83"/>
    </row>
    <row r="34" spans="1:30" ht="29.25" customHeight="1" thickBot="1">
      <c r="A34" s="84" t="s">
        <v>17</v>
      </c>
      <c r="B34" s="85"/>
      <c r="C34" s="85"/>
      <c r="D34" s="86">
        <f>SUM(D12:D33)</f>
        <v>6471</v>
      </c>
      <c r="E34" s="86">
        <f>SUM(E12:E33)</f>
        <v>6045</v>
      </c>
      <c r="F34" s="86">
        <f>SUM(F12:F33)</f>
        <v>12516</v>
      </c>
      <c r="G34" s="86">
        <f>SUM(G12:G33)</f>
        <v>6351</v>
      </c>
      <c r="H34" s="87">
        <f>G34/D34*100</f>
        <v>98.145572554473802</v>
      </c>
      <c r="I34" s="86">
        <f>SUM(I12:I33)</f>
        <v>5931</v>
      </c>
      <c r="J34" s="87">
        <f>I34/E34*100</f>
        <v>98.114143920595538</v>
      </c>
      <c r="K34" s="86">
        <f>SUM(K12:K33)</f>
        <v>12282</v>
      </c>
      <c r="L34" s="88">
        <f>K34/F34*100</f>
        <v>98.130393096836059</v>
      </c>
      <c r="M34" s="86">
        <f>SUM(M12:M33)</f>
        <v>6376</v>
      </c>
      <c r="N34" s="89">
        <f>M34/D34*100</f>
        <v>98.531911605625098</v>
      </c>
      <c r="O34" s="86">
        <f>SUM(O12:O33)</f>
        <v>5868</v>
      </c>
      <c r="P34" s="90">
        <f>O34/E34*100</f>
        <v>97.071960297766751</v>
      </c>
      <c r="Q34" s="86">
        <f>SUM(Q12:Q33)</f>
        <v>12244</v>
      </c>
      <c r="R34" s="91">
        <f>Q34/F34*100</f>
        <v>97.826781719399165</v>
      </c>
      <c r="S34" s="86">
        <f>SUM(S12:S33)</f>
        <v>6265</v>
      </c>
      <c r="T34" s="92">
        <f>S34/D34*100</f>
        <v>96.816566218513373</v>
      </c>
      <c r="U34" s="93">
        <f>SUM(U12:U33)</f>
        <v>6077</v>
      </c>
      <c r="V34" s="94">
        <f>U34/E34*100</f>
        <v>100.52936311000826</v>
      </c>
      <c r="W34" s="93">
        <f>SUM(W12:W33)</f>
        <v>12342</v>
      </c>
      <c r="X34" s="92">
        <f>W34/F34*100</f>
        <v>98.609779482262709</v>
      </c>
      <c r="Y34" s="86">
        <f>SUM(Y12:Y33)</f>
        <v>6265</v>
      </c>
      <c r="Z34" s="91">
        <f>Y34/D34*100</f>
        <v>96.816566218513373</v>
      </c>
      <c r="AA34" s="86">
        <f>SUM(AA12:AA33)</f>
        <v>6077</v>
      </c>
      <c r="AB34" s="91">
        <f>AA34/E34*100</f>
        <v>100.52936311000826</v>
      </c>
      <c r="AC34" s="86">
        <f>SUM(AC12:AC33)</f>
        <v>12342</v>
      </c>
      <c r="AD34" s="95">
        <f>AC34/F34*100</f>
        <v>98.609779482262709</v>
      </c>
    </row>
    <row r="35" spans="1:30" ht="29.25" customHeight="1" thickBot="1">
      <c r="A35" s="84" t="s">
        <v>18</v>
      </c>
      <c r="B35" s="85"/>
      <c r="C35" s="85"/>
      <c r="D35" s="87">
        <v>6564</v>
      </c>
      <c r="E35" s="87">
        <v>6008</v>
      </c>
      <c r="F35" s="87">
        <v>12572</v>
      </c>
      <c r="G35" s="86">
        <v>6283</v>
      </c>
      <c r="H35" s="87">
        <v>96</v>
      </c>
      <c r="I35" s="86">
        <v>5793</v>
      </c>
      <c r="J35" s="87">
        <v>96</v>
      </c>
      <c r="K35" s="86">
        <v>12076</v>
      </c>
      <c r="L35" s="88">
        <v>96.05</v>
      </c>
      <c r="M35" s="86">
        <v>6031</v>
      </c>
      <c r="N35" s="89">
        <v>91.88</v>
      </c>
      <c r="O35" s="86">
        <v>5617</v>
      </c>
      <c r="P35" s="90">
        <v>93.49</v>
      </c>
      <c r="Q35" s="86">
        <v>11648</v>
      </c>
      <c r="R35" s="91">
        <v>92.65</v>
      </c>
      <c r="S35" s="86">
        <v>6309</v>
      </c>
      <c r="T35" s="92">
        <v>96.12</v>
      </c>
      <c r="U35" s="93">
        <v>5800</v>
      </c>
      <c r="V35" s="94">
        <v>96.54</v>
      </c>
      <c r="W35" s="93">
        <v>12109</v>
      </c>
      <c r="X35" s="92">
        <v>96.32</v>
      </c>
      <c r="Y35" s="86">
        <v>6282</v>
      </c>
      <c r="Z35" s="91">
        <v>95.7</v>
      </c>
      <c r="AA35" s="86">
        <v>5769</v>
      </c>
      <c r="AB35" s="91">
        <v>96.02</v>
      </c>
      <c r="AC35" s="86">
        <v>12051</v>
      </c>
      <c r="AD35" s="95">
        <v>95.86</v>
      </c>
    </row>
    <row r="36" spans="1:30" ht="29.25" customHeight="1" thickBot="1">
      <c r="A36" s="84" t="s">
        <v>19</v>
      </c>
      <c r="B36" s="85"/>
      <c r="C36" s="85"/>
      <c r="D36" s="86">
        <v>6700</v>
      </c>
      <c r="E36" s="86">
        <v>5838</v>
      </c>
      <c r="F36" s="86">
        <v>12538</v>
      </c>
      <c r="G36" s="86">
        <v>6298</v>
      </c>
      <c r="H36" s="96">
        <v>94</v>
      </c>
      <c r="I36" s="86">
        <v>5899</v>
      </c>
      <c r="J36" s="97">
        <v>101.04487838300788</v>
      </c>
      <c r="K36" s="86">
        <v>12197</v>
      </c>
      <c r="L36" s="88">
        <v>97.280267985324613</v>
      </c>
      <c r="M36" s="86">
        <v>5950</v>
      </c>
      <c r="N36" s="89">
        <v>88.805970149253739</v>
      </c>
      <c r="O36" s="86">
        <v>5642</v>
      </c>
      <c r="P36" s="90">
        <v>96.642685851318944</v>
      </c>
      <c r="Q36" s="86">
        <v>11592</v>
      </c>
      <c r="R36" s="91">
        <v>92.454936991545694</v>
      </c>
      <c r="S36" s="86">
        <v>6144</v>
      </c>
      <c r="T36" s="92">
        <v>91.701492537313428</v>
      </c>
      <c r="U36" s="93">
        <v>5935</v>
      </c>
      <c r="V36" s="94">
        <v>101.66152792052073</v>
      </c>
      <c r="W36" s="93">
        <v>12079</v>
      </c>
      <c r="X36" s="92">
        <v>96.33912904769501</v>
      </c>
      <c r="Y36" s="86">
        <v>6144</v>
      </c>
      <c r="Z36" s="91">
        <v>91.701492537313428</v>
      </c>
      <c r="AA36" s="86">
        <v>5935</v>
      </c>
      <c r="AB36" s="91">
        <v>101.66152792052073</v>
      </c>
      <c r="AC36" s="86">
        <v>12079</v>
      </c>
      <c r="AD36" s="95">
        <v>96.33912904769501</v>
      </c>
    </row>
    <row r="37" spans="1:30" ht="29.25" customHeight="1" thickBot="1">
      <c r="A37" s="98" t="s">
        <v>20</v>
      </c>
      <c r="B37" s="99"/>
      <c r="C37" s="99"/>
      <c r="D37" s="100">
        <v>6531</v>
      </c>
      <c r="E37" s="100">
        <v>6058</v>
      </c>
      <c r="F37" s="100">
        <v>12589</v>
      </c>
      <c r="G37" s="100">
        <v>6258</v>
      </c>
      <c r="H37" s="97">
        <v>95.819935691318321</v>
      </c>
      <c r="I37" s="100">
        <v>6034</v>
      </c>
      <c r="J37" s="101">
        <v>99.603829646748096</v>
      </c>
      <c r="K37" s="100">
        <v>12292</v>
      </c>
      <c r="L37" s="102">
        <v>97.640797521645879</v>
      </c>
      <c r="M37" s="100">
        <v>6162</v>
      </c>
      <c r="N37" s="103">
        <v>94.350022967386309</v>
      </c>
      <c r="O37" s="100">
        <v>5997</v>
      </c>
      <c r="P37" s="104">
        <v>98.993067018818095</v>
      </c>
      <c r="Q37" s="100">
        <v>12159</v>
      </c>
      <c r="R37" s="105">
        <v>96.584319644133771</v>
      </c>
      <c r="S37" s="100">
        <v>6328</v>
      </c>
      <c r="T37" s="106">
        <v>96.891747052518767</v>
      </c>
      <c r="U37" s="107">
        <v>6022</v>
      </c>
      <c r="V37" s="108">
        <v>99.405744470122144</v>
      </c>
      <c r="W37" s="107">
        <v>12350</v>
      </c>
      <c r="X37" s="106">
        <v>98.10151719755342</v>
      </c>
      <c r="Y37" s="100">
        <v>6328</v>
      </c>
      <c r="Z37" s="105">
        <v>96.891747052518767</v>
      </c>
      <c r="AA37" s="100">
        <v>6022</v>
      </c>
      <c r="AB37" s="105">
        <v>99.405744470122144</v>
      </c>
      <c r="AC37" s="100">
        <v>12350</v>
      </c>
      <c r="AD37" s="109">
        <v>98.10151719755342</v>
      </c>
    </row>
    <row r="38" spans="1:30" ht="29.25" customHeight="1" thickBot="1">
      <c r="A38" s="98" t="s">
        <v>21</v>
      </c>
      <c r="B38" s="99"/>
      <c r="C38" s="99"/>
      <c r="D38" s="100">
        <v>6728</v>
      </c>
      <c r="E38" s="100">
        <v>6118</v>
      </c>
      <c r="F38" s="100">
        <v>12846</v>
      </c>
      <c r="G38" s="100">
        <v>6387</v>
      </c>
      <c r="H38" s="101">
        <v>94.931629013079672</v>
      </c>
      <c r="I38" s="100">
        <v>6008</v>
      </c>
      <c r="J38" s="101">
        <v>98.20202680614581</v>
      </c>
      <c r="K38" s="100">
        <v>12395</v>
      </c>
      <c r="L38" s="102">
        <v>96.48917951113188</v>
      </c>
      <c r="M38" s="100">
        <v>6327</v>
      </c>
      <c r="N38" s="103">
        <v>94.039833531510112</v>
      </c>
      <c r="O38" s="100">
        <v>5914</v>
      </c>
      <c r="P38" s="104">
        <v>96.665576985943119</v>
      </c>
      <c r="Q38" s="100">
        <v>12241</v>
      </c>
      <c r="R38" s="105">
        <v>95.290362758835428</v>
      </c>
      <c r="S38" s="100">
        <v>6305</v>
      </c>
      <c r="T38" s="106">
        <v>93.712841854934609</v>
      </c>
      <c r="U38" s="107">
        <v>5930</v>
      </c>
      <c r="V38" s="108">
        <v>96.927100359594647</v>
      </c>
      <c r="W38" s="107">
        <v>12235</v>
      </c>
      <c r="X38" s="106">
        <v>95.243655612642058</v>
      </c>
      <c r="Y38" s="100">
        <v>6305</v>
      </c>
      <c r="Z38" s="105">
        <v>93.712841854934609</v>
      </c>
      <c r="AA38" s="100">
        <v>5930</v>
      </c>
      <c r="AB38" s="105">
        <v>96.927100359594647</v>
      </c>
      <c r="AC38" s="100">
        <v>12235</v>
      </c>
      <c r="AD38" s="109">
        <v>95.243655612642058</v>
      </c>
    </row>
    <row r="39" spans="1:30">
      <c r="A39" s="110"/>
      <c r="B39" s="110"/>
      <c r="C39" s="110"/>
      <c r="D39" s="110"/>
      <c r="E39" s="11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1"/>
      <c r="U39" s="11"/>
      <c r="V39" s="11"/>
      <c r="W39" s="11"/>
      <c r="X39" s="11"/>
      <c r="Y39" s="6"/>
      <c r="Z39" s="6"/>
      <c r="AA39" s="6"/>
      <c r="AB39" s="6"/>
      <c r="AC39" s="6"/>
      <c r="AD39" s="6"/>
    </row>
    <row r="40" spans="1:30">
      <c r="A40" s="6" t="s">
        <v>22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S40" s="6"/>
      <c r="T40" s="11"/>
      <c r="U40" s="11"/>
      <c r="Y40" s="6"/>
      <c r="Z40" s="6"/>
      <c r="AA40" s="6"/>
    </row>
    <row r="41" spans="1:30">
      <c r="A41" s="2" t="s">
        <v>23</v>
      </c>
    </row>
  </sheetData>
  <mergeCells count="16">
    <mergeCell ref="W9:X9"/>
    <mergeCell ref="Y9:Z9"/>
    <mergeCell ref="AA9:AB9"/>
    <mergeCell ref="AC9:AD9"/>
    <mergeCell ref="K9:L9"/>
    <mergeCell ref="M9:N9"/>
    <mergeCell ref="O9:P9"/>
    <mergeCell ref="Q9:R9"/>
    <mergeCell ref="S9:T9"/>
    <mergeCell ref="U9:V9"/>
    <mergeCell ref="A7:A10"/>
    <mergeCell ref="B7:B10"/>
    <mergeCell ref="C7:C10"/>
    <mergeCell ref="D7:F9"/>
    <mergeCell ref="G9:H9"/>
    <mergeCell ref="I9:J9"/>
  </mergeCells>
  <printOptions horizontalCentered="1"/>
  <pageMargins left="0.78740157480314965" right="0.78740157480314965" top="0.59055118110236227" bottom="0.59055118110236227" header="0" footer="0.39370078740157483"/>
  <pageSetup paperSize="9" scale="43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43</vt:lpstr>
      <vt:lpstr>'43'!Print_Area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2019-09-19T06:30:18Z</dcterms:created>
  <dcterms:modified xsi:type="dcterms:W3CDTF">2019-09-19T06:35:00Z</dcterms:modified>
</cp:coreProperties>
</file>