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20055" windowHeight="7170"/>
  </bookViews>
  <sheets>
    <sheet name="47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O34" i="1"/>
  <c r="P34" s="1"/>
  <c r="M34"/>
  <c r="N34" s="1"/>
  <c r="H34"/>
  <c r="G34"/>
  <c r="J34" s="1"/>
  <c r="E34"/>
  <c r="K34" s="1"/>
  <c r="D34"/>
  <c r="R32"/>
  <c r="Q32"/>
  <c r="P32"/>
  <c r="N32"/>
  <c r="K32"/>
  <c r="J32"/>
  <c r="I32"/>
  <c r="F32"/>
  <c r="L32" s="1"/>
  <c r="C32"/>
  <c r="B32"/>
  <c r="A32"/>
  <c r="R31"/>
  <c r="Q31"/>
  <c r="P31"/>
  <c r="N31"/>
  <c r="K31"/>
  <c r="J31"/>
  <c r="I31"/>
  <c r="F31"/>
  <c r="L31" s="1"/>
  <c r="C31"/>
  <c r="B31"/>
  <c r="A31"/>
  <c r="R30"/>
  <c r="Q30"/>
  <c r="P30"/>
  <c r="N30"/>
  <c r="K30"/>
  <c r="J30"/>
  <c r="I30"/>
  <c r="F30"/>
  <c r="L30" s="1"/>
  <c r="C30"/>
  <c r="B30"/>
  <c r="A30"/>
  <c r="R29"/>
  <c r="Q29"/>
  <c r="P29"/>
  <c r="N29"/>
  <c r="K29"/>
  <c r="J29"/>
  <c r="I29"/>
  <c r="F29"/>
  <c r="L29" s="1"/>
  <c r="C29"/>
  <c r="B29"/>
  <c r="A29"/>
  <c r="R28"/>
  <c r="Q28"/>
  <c r="P28"/>
  <c r="N28"/>
  <c r="K28"/>
  <c r="J28"/>
  <c r="I28"/>
  <c r="F28"/>
  <c r="L28" s="1"/>
  <c r="C28"/>
  <c r="B28"/>
  <c r="A28"/>
  <c r="R27"/>
  <c r="Q27"/>
  <c r="P27"/>
  <c r="N27"/>
  <c r="K27"/>
  <c r="J27"/>
  <c r="I27"/>
  <c r="F27"/>
  <c r="L27" s="1"/>
  <c r="C27"/>
  <c r="B27"/>
  <c r="A27"/>
  <c r="R26"/>
  <c r="Q26"/>
  <c r="P26"/>
  <c r="N26"/>
  <c r="K26"/>
  <c r="J26"/>
  <c r="I26"/>
  <c r="F26"/>
  <c r="L26" s="1"/>
  <c r="C26"/>
  <c r="B26"/>
  <c r="A26"/>
  <c r="R25"/>
  <c r="Q25"/>
  <c r="P25"/>
  <c r="N25"/>
  <c r="K25"/>
  <c r="J25"/>
  <c r="I25"/>
  <c r="F25"/>
  <c r="L25" s="1"/>
  <c r="C25"/>
  <c r="B25"/>
  <c r="A25"/>
  <c r="R24"/>
  <c r="Q24"/>
  <c r="P24"/>
  <c r="N24"/>
  <c r="K24"/>
  <c r="J24"/>
  <c r="I24"/>
  <c r="F24"/>
  <c r="L24" s="1"/>
  <c r="C24"/>
  <c r="B24"/>
  <c r="A24"/>
  <c r="R23"/>
  <c r="Q23"/>
  <c r="P23"/>
  <c r="N23"/>
  <c r="K23"/>
  <c r="J23"/>
  <c r="I23"/>
  <c r="F23"/>
  <c r="L23" s="1"/>
  <c r="C23"/>
  <c r="B23"/>
  <c r="A23"/>
  <c r="R22"/>
  <c r="Q22"/>
  <c r="P22"/>
  <c r="N22"/>
  <c r="K22"/>
  <c r="J22"/>
  <c r="I22"/>
  <c r="F22"/>
  <c r="L22" s="1"/>
  <c r="C22"/>
  <c r="B22"/>
  <c r="A22"/>
  <c r="R21"/>
  <c r="Q21"/>
  <c r="P21"/>
  <c r="N21"/>
  <c r="K21"/>
  <c r="J21"/>
  <c r="I21"/>
  <c r="F21"/>
  <c r="L21" s="1"/>
  <c r="C21"/>
  <c r="B21"/>
  <c r="A21"/>
  <c r="R20"/>
  <c r="Q20"/>
  <c r="P20"/>
  <c r="N20"/>
  <c r="K20"/>
  <c r="J20"/>
  <c r="I20"/>
  <c r="F20"/>
  <c r="L20" s="1"/>
  <c r="C20"/>
  <c r="B20"/>
  <c r="A20"/>
  <c r="R19"/>
  <c r="Q19"/>
  <c r="P19"/>
  <c r="N19"/>
  <c r="K19"/>
  <c r="J19"/>
  <c r="I19"/>
  <c r="F19"/>
  <c r="L19" s="1"/>
  <c r="C19"/>
  <c r="B19"/>
  <c r="A19"/>
  <c r="R18"/>
  <c r="Q18"/>
  <c r="P18"/>
  <c r="N18"/>
  <c r="K18"/>
  <c r="J18"/>
  <c r="I18"/>
  <c r="F18"/>
  <c r="L18" s="1"/>
  <c r="C18"/>
  <c r="B18"/>
  <c r="A18"/>
  <c r="R17"/>
  <c r="Q17"/>
  <c r="P17"/>
  <c r="N17"/>
  <c r="K17"/>
  <c r="J17"/>
  <c r="I17"/>
  <c r="F17"/>
  <c r="L17" s="1"/>
  <c r="C17"/>
  <c r="B17"/>
  <c r="A17"/>
  <c r="R16"/>
  <c r="Q16"/>
  <c r="P16"/>
  <c r="N16"/>
  <c r="K16"/>
  <c r="J16"/>
  <c r="I16"/>
  <c r="F16"/>
  <c r="L16" s="1"/>
  <c r="C16"/>
  <c r="B16"/>
  <c r="A16"/>
  <c r="R15"/>
  <c r="Q15"/>
  <c r="P15"/>
  <c r="N15"/>
  <c r="K15"/>
  <c r="J15"/>
  <c r="I15"/>
  <c r="F15"/>
  <c r="L15" s="1"/>
  <c r="C15"/>
  <c r="B15"/>
  <c r="A15"/>
  <c r="R14"/>
  <c r="Q14"/>
  <c r="P14"/>
  <c r="N14"/>
  <c r="K14"/>
  <c r="J14"/>
  <c r="I14"/>
  <c r="F14"/>
  <c r="L14" s="1"/>
  <c r="C14"/>
  <c r="B14"/>
  <c r="A14"/>
  <c r="R13"/>
  <c r="Q13"/>
  <c r="P13"/>
  <c r="N13"/>
  <c r="K13"/>
  <c r="J13"/>
  <c r="I13"/>
  <c r="F13"/>
  <c r="L13" s="1"/>
  <c r="C13"/>
  <c r="B13"/>
  <c r="A13"/>
  <c r="R12"/>
  <c r="Q12"/>
  <c r="Q34" s="1"/>
  <c r="R34" s="1"/>
  <c r="P12"/>
  <c r="N12"/>
  <c r="K12"/>
  <c r="J12"/>
  <c r="I12"/>
  <c r="I34" s="1"/>
  <c r="F12"/>
  <c r="F34" s="1"/>
  <c r="C12"/>
  <c r="B12"/>
  <c r="A12"/>
  <c r="H5"/>
  <c r="G5"/>
  <c r="H4"/>
  <c r="G4"/>
  <c r="L34" l="1"/>
  <c r="L12"/>
</calcChain>
</file>

<file path=xl/sharedStrings.xml><?xml version="1.0" encoding="utf-8"?>
<sst xmlns="http://schemas.openxmlformats.org/spreadsheetml/2006/main" count="35" uniqueCount="22">
  <si>
    <t>TABEL 47</t>
  </si>
  <si>
    <t>JUMLAH BALITA DITIMBANG MENURUT JENIS KELAMIN, KECAMATAN, DAN PUSKESMAS</t>
  </si>
  <si>
    <t>NO</t>
  </si>
  <si>
    <t>KECAMATAN</t>
  </si>
  <si>
    <t>PUSKESMAS</t>
  </si>
  <si>
    <t>BALITA</t>
  </si>
  <si>
    <t>JUMLAH BALITA DILAPORKAN (S)</t>
  </si>
  <si>
    <t>DITIMBANG</t>
  </si>
  <si>
    <t>BGM</t>
  </si>
  <si>
    <t>JUMLAH (D)</t>
  </si>
  <si>
    <t>% (D/S)</t>
  </si>
  <si>
    <t>L</t>
  </si>
  <si>
    <t>P</t>
  </si>
  <si>
    <t>L+P</t>
  </si>
  <si>
    <t>JUMLAH</t>
  </si>
  <si>
    <t>%</t>
  </si>
  <si>
    <t>JUMLAH  2018</t>
  </si>
  <si>
    <t>JUMLAH  2017</t>
  </si>
  <si>
    <t>JUMLAH  2016</t>
  </si>
  <si>
    <t>JUMLAH  2015</t>
  </si>
  <si>
    <t>JUMLAH  2014</t>
  </si>
  <si>
    <t>Sumber : Bidang Kesmas</t>
  </si>
</sst>
</file>

<file path=xl/styles.xml><?xml version="1.0" encoding="utf-8"?>
<styleSheet xmlns="http://schemas.openxmlformats.org/spreadsheetml/2006/main">
  <numFmts count="5">
    <numFmt numFmtId="41" formatCode="_(* #,##0_);_(* \(#,##0\);_(* &quot;-&quot;_);_(@_)"/>
    <numFmt numFmtId="43" formatCode="_(* #,##0.00_);_(* \(#,##0.00\);_(* &quot;-&quot;??_);_(@_)"/>
    <numFmt numFmtId="164" formatCode="#,##0.00\ ;&quot; (&quot;#,##0.00\);&quot; -&quot;#\ ;@\ "/>
    <numFmt numFmtId="165" formatCode="&quot;$&quot;#,##0_);[Red]\(&quot;$&quot;#,##0\)"/>
    <numFmt numFmtId="166" formatCode="&quot;$&quot;#,##0.00_);[Red]\(&quot;$&quot;#,##0.00\)"/>
  </numFmts>
  <fonts count="10">
    <font>
      <sz val="10"/>
      <name val="Arial"/>
    </font>
    <font>
      <sz val="11"/>
      <color theme="1"/>
      <name val="Calibri"/>
      <family val="2"/>
      <charset val="1"/>
      <scheme val="minor"/>
    </font>
    <font>
      <sz val="10"/>
      <name val="Arial"/>
    </font>
    <font>
      <sz val="12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12"/>
      <color indexed="9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MS Sans Serif"/>
      <family val="2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00">
    <xf numFmtId="0" fontId="0" fillId="0" borderId="0"/>
    <xf numFmtId="41" fontId="2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8" fillId="0" borderId="0"/>
    <xf numFmtId="0" fontId="8" fillId="0" borderId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</cellStyleXfs>
  <cellXfs count="75">
    <xf numFmtId="0" fontId="0" fillId="0" borderId="0" xfId="0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quotePrefix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1" fontId="3" fillId="0" borderId="20" xfId="0" applyNumberFormat="1" applyFont="1" applyBorder="1" applyAlignment="1">
      <alignment horizontal="center"/>
    </xf>
    <xf numFmtId="37" fontId="3" fillId="0" borderId="20" xfId="1" applyNumberFormat="1" applyFont="1" applyFill="1" applyBorder="1" applyAlignment="1">
      <alignment vertical="center"/>
    </xf>
    <xf numFmtId="2" fontId="3" fillId="0" borderId="20" xfId="1" applyNumberFormat="1" applyFont="1" applyFill="1" applyBorder="1" applyAlignment="1">
      <alignment vertical="center"/>
    </xf>
    <xf numFmtId="0" fontId="3" fillId="0" borderId="20" xfId="0" applyFont="1" applyBorder="1" applyAlignment="1">
      <alignment horizontal="center"/>
    </xf>
    <xf numFmtId="39" fontId="3" fillId="0" borderId="20" xfId="1" applyNumberFormat="1" applyFont="1" applyFill="1" applyBorder="1" applyAlignment="1">
      <alignment vertical="center"/>
    </xf>
    <xf numFmtId="2" fontId="3" fillId="0" borderId="21" xfId="1" applyNumberFormat="1" applyFont="1" applyFill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vertical="center"/>
    </xf>
    <xf numFmtId="1" fontId="3" fillId="0" borderId="23" xfId="0" applyNumberFormat="1" applyFont="1" applyBorder="1" applyAlignment="1">
      <alignment horizontal="center"/>
    </xf>
    <xf numFmtId="37" fontId="3" fillId="0" borderId="23" xfId="1" applyNumberFormat="1" applyFont="1" applyFill="1" applyBorder="1" applyAlignment="1">
      <alignment vertical="center"/>
    </xf>
    <xf numFmtId="2" fontId="3" fillId="0" borderId="23" xfId="1" applyNumberFormat="1" applyFont="1" applyFill="1" applyBorder="1" applyAlignment="1">
      <alignment vertical="center"/>
    </xf>
    <xf numFmtId="0" fontId="3" fillId="0" borderId="23" xfId="0" applyFont="1" applyBorder="1" applyAlignment="1">
      <alignment horizontal="center"/>
    </xf>
    <xf numFmtId="39" fontId="3" fillId="0" borderId="23" xfId="1" applyNumberFormat="1" applyFont="1" applyFill="1" applyBorder="1" applyAlignment="1">
      <alignment vertical="center"/>
    </xf>
    <xf numFmtId="2" fontId="3" fillId="0" borderId="24" xfId="1" applyNumberFormat="1" applyFont="1" applyFill="1" applyBorder="1" applyAlignment="1">
      <alignment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37" fontId="3" fillId="0" borderId="26" xfId="1" applyNumberFormat="1" applyFont="1" applyFill="1" applyBorder="1" applyAlignment="1">
      <alignment vertical="center"/>
    </xf>
    <xf numFmtId="2" fontId="3" fillId="0" borderId="26" xfId="1" applyNumberFormat="1" applyFont="1" applyFill="1" applyBorder="1" applyAlignment="1">
      <alignment vertical="center"/>
    </xf>
    <xf numFmtId="39" fontId="3" fillId="0" borderId="26" xfId="1" applyNumberFormat="1" applyFont="1" applyFill="1" applyBorder="1" applyAlignment="1">
      <alignment vertical="center"/>
    </xf>
    <xf numFmtId="2" fontId="3" fillId="0" borderId="27" xfId="1" applyNumberFormat="1" applyFont="1" applyFill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37" fontId="3" fillId="0" borderId="30" xfId="1" applyNumberFormat="1" applyFont="1" applyFill="1" applyBorder="1" applyAlignment="1">
      <alignment vertical="center"/>
    </xf>
    <xf numFmtId="2" fontId="3" fillId="0" borderId="30" xfId="1" applyNumberFormat="1" applyFont="1" applyFill="1" applyBorder="1" applyAlignment="1">
      <alignment vertical="center"/>
    </xf>
    <xf numFmtId="39" fontId="3" fillId="0" borderId="30" xfId="1" applyNumberFormat="1" applyFont="1" applyFill="1" applyBorder="1" applyAlignment="1">
      <alignment vertical="center"/>
    </xf>
    <xf numFmtId="2" fontId="3" fillId="0" borderId="31" xfId="1" applyNumberFormat="1" applyFont="1" applyFill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37" fontId="3" fillId="0" borderId="35" xfId="1" applyNumberFormat="1" applyFont="1" applyFill="1" applyBorder="1" applyAlignment="1">
      <alignment vertical="center"/>
    </xf>
    <xf numFmtId="2" fontId="3" fillId="0" borderId="35" xfId="1" applyNumberFormat="1" applyFont="1" applyFill="1" applyBorder="1" applyAlignment="1">
      <alignment vertical="center"/>
    </xf>
    <xf numFmtId="39" fontId="3" fillId="0" borderId="35" xfId="1" applyNumberFormat="1" applyFont="1" applyFill="1" applyBorder="1" applyAlignment="1">
      <alignment vertical="center"/>
    </xf>
    <xf numFmtId="2" fontId="3" fillId="0" borderId="36" xfId="1" applyNumberFormat="1" applyFont="1" applyFill="1" applyBorder="1" applyAlignment="1">
      <alignment vertical="center"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37" fontId="3" fillId="0" borderId="0" xfId="0" applyNumberFormat="1" applyFont="1" applyAlignment="1">
      <alignment vertical="center"/>
    </xf>
  </cellXfs>
  <cellStyles count="100">
    <cellStyle name="Comma [0]" xfId="1" builtinId="6"/>
    <cellStyle name="Comma [0] 2" xfId="2"/>
    <cellStyle name="Comma [0] 2 2" xfId="3"/>
    <cellStyle name="Comma [0] 2 3" xfId="4"/>
    <cellStyle name="Comma [0] 2 4" xfId="5"/>
    <cellStyle name="Comma [0] 2 5" xfId="6"/>
    <cellStyle name="Comma [0] 2 6" xfId="7"/>
    <cellStyle name="Comma [0] 2 7" xfId="8"/>
    <cellStyle name="Comma [0] 3" xfId="9"/>
    <cellStyle name="Comma [0] 4" xfId="10"/>
    <cellStyle name="Comma [0] 5" xfId="11"/>
    <cellStyle name="Comma [0] 5 2" xfId="12"/>
    <cellStyle name="Comma [0] 5 3" xfId="13"/>
    <cellStyle name="Comma 10" xfId="14"/>
    <cellStyle name="Comma 11" xfId="15"/>
    <cellStyle name="Comma 12" xfId="16"/>
    <cellStyle name="Comma 13" xfId="17"/>
    <cellStyle name="Comma 14" xfId="18"/>
    <cellStyle name="Comma 15" xfId="19"/>
    <cellStyle name="Comma 16" xfId="20"/>
    <cellStyle name="Comma 17" xfId="21"/>
    <cellStyle name="Comma 18" xfId="22"/>
    <cellStyle name="Comma 19" xfId="23"/>
    <cellStyle name="Comma 2" xfId="24"/>
    <cellStyle name="Comma 2 2" xfId="25"/>
    <cellStyle name="Comma 2 3" xfId="26"/>
    <cellStyle name="Comma 2 3 2" xfId="27"/>
    <cellStyle name="Comma 2 3 3" xfId="28"/>
    <cellStyle name="Comma 2 3 4" xfId="29"/>
    <cellStyle name="Comma 2 4" xfId="30"/>
    <cellStyle name="Comma 2 5" xfId="31"/>
    <cellStyle name="Comma 2 6" xfId="32"/>
    <cellStyle name="Comma 2 7" xfId="33"/>
    <cellStyle name="Comma 20" xfId="34"/>
    <cellStyle name="Comma 20 2" xfId="35"/>
    <cellStyle name="Comma 20 3" xfId="36"/>
    <cellStyle name="Comma 21" xfId="37"/>
    <cellStyle name="Comma 21 2" xfId="38"/>
    <cellStyle name="Comma 21 3" xfId="39"/>
    <cellStyle name="Comma 22" xfId="40"/>
    <cellStyle name="Comma 22 2" xfId="41"/>
    <cellStyle name="Comma 22 3" xfId="42"/>
    <cellStyle name="Comma 3" xfId="43"/>
    <cellStyle name="Comma 4" xfId="44"/>
    <cellStyle name="Comma 5" xfId="45"/>
    <cellStyle name="Comma 6" xfId="46"/>
    <cellStyle name="Comma 7" xfId="47"/>
    <cellStyle name="Comma 8" xfId="48"/>
    <cellStyle name="Comma 9" xfId="49"/>
    <cellStyle name="Excel Built-in Comma" xfId="50"/>
    <cellStyle name="Excel Built-in Normal" xfId="51"/>
    <cellStyle name="Millares [0]_Well Timing" xfId="52"/>
    <cellStyle name="Millares_Well Timing" xfId="53"/>
    <cellStyle name="Moneda [0]_Well Timing" xfId="54"/>
    <cellStyle name="Moneda_Well Timing" xfId="55"/>
    <cellStyle name="Normal" xfId="0" builtinId="0"/>
    <cellStyle name="Normal 16 2" xfId="56"/>
    <cellStyle name="Normal 2" xfId="57"/>
    <cellStyle name="Normal 2 2" xfId="58"/>
    <cellStyle name="Normal 2 2 2" xfId="59"/>
    <cellStyle name="Normal 2 2 3" xfId="60"/>
    <cellStyle name="Normal 2 2 4" xfId="61"/>
    <cellStyle name="Normal 2 3" xfId="62"/>
    <cellStyle name="Normal 2 4" xfId="63"/>
    <cellStyle name="Normal 2 5" xfId="64"/>
    <cellStyle name="Normal 21 2" xfId="65"/>
    <cellStyle name="Normal 21 2 2" xfId="66"/>
    <cellStyle name="Normal 21 2 3" xfId="67"/>
    <cellStyle name="Normal 22 2" xfId="68"/>
    <cellStyle name="Normal 22 2 2" xfId="69"/>
    <cellStyle name="Normal 22 2 3" xfId="70"/>
    <cellStyle name="Normal 23 2" xfId="71"/>
    <cellStyle name="Normal 23 2 2" xfId="72"/>
    <cellStyle name="Normal 23 2 3" xfId="73"/>
    <cellStyle name="Normal 24 2" xfId="74"/>
    <cellStyle name="Normal 24 2 2" xfId="75"/>
    <cellStyle name="Normal 24 2 3" xfId="76"/>
    <cellStyle name="Normal 25 2" xfId="77"/>
    <cellStyle name="Normal 25 2 2" xfId="78"/>
    <cellStyle name="Normal 25 2 3" xfId="79"/>
    <cellStyle name="Normal 26 2" xfId="80"/>
    <cellStyle name="Normal 26 2 2" xfId="81"/>
    <cellStyle name="Normal 26 2 3" xfId="82"/>
    <cellStyle name="Normal 28 2" xfId="83"/>
    <cellStyle name="Normal 29 2" xfId="84"/>
    <cellStyle name="Normal 3" xfId="85"/>
    <cellStyle name="Normal 30 2" xfId="86"/>
    <cellStyle name="Normal 31 2" xfId="87"/>
    <cellStyle name="Normal 32 2" xfId="88"/>
    <cellStyle name="Normal 4 2" xfId="89"/>
    <cellStyle name="Normal 4 2 2" xfId="90"/>
    <cellStyle name="Normal 4 2 3" xfId="91"/>
    <cellStyle name="Normal 4 3" xfId="92"/>
    <cellStyle name="Normal 4 4" xfId="93"/>
    <cellStyle name="Normal 5" xfId="94"/>
    <cellStyle name="Normal 5 2" xfId="95"/>
    <cellStyle name="Normal 5 3" xfId="96"/>
    <cellStyle name="Normal 6" xfId="97"/>
    <cellStyle name="Normal 6 2" xfId="98"/>
    <cellStyle name="Normal 6 3" xfId="9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abel%20Profil%202018%20Dinkes%20Rekap%20Bowo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  <sheetName val="80"/>
      <sheetName val="81"/>
      <sheetName val="82 (Tambahan Prov)"/>
      <sheetName val="83 (Tambahan Prov)"/>
      <sheetName val="84"/>
      <sheetName val="85"/>
    </sheetNames>
    <sheetDataSet>
      <sheetData sheetId="0"/>
      <sheetData sheetId="1">
        <row r="5">
          <cell r="F5" t="str">
            <v>KABUPATEN/KOTA</v>
          </cell>
          <cell r="G5" t="str">
            <v>BATANG</v>
          </cell>
        </row>
        <row r="6">
          <cell r="F6" t="str">
            <v xml:space="preserve">TAHUN </v>
          </cell>
          <cell r="G6">
            <v>2018</v>
          </cell>
        </row>
      </sheetData>
      <sheetData sheetId="2"/>
      <sheetData sheetId="3"/>
      <sheetData sheetId="4">
        <row r="12">
          <cell r="A12">
            <v>1</v>
          </cell>
          <cell r="B12" t="str">
            <v>Wonotunggal</v>
          </cell>
          <cell r="C12" t="str">
            <v>Wonotunggal</v>
          </cell>
        </row>
        <row r="13">
          <cell r="A13">
            <v>2</v>
          </cell>
          <cell r="B13" t="str">
            <v>Bandar</v>
          </cell>
          <cell r="C13" t="str">
            <v>Bandar I</v>
          </cell>
        </row>
        <row r="14">
          <cell r="C14" t="str">
            <v>Bandar II</v>
          </cell>
        </row>
        <row r="15">
          <cell r="A15">
            <v>3</v>
          </cell>
          <cell r="B15" t="str">
            <v>Blado</v>
          </cell>
          <cell r="C15" t="str">
            <v>Blado I</v>
          </cell>
        </row>
        <row r="16">
          <cell r="C16" t="str">
            <v>Blado II</v>
          </cell>
        </row>
        <row r="17">
          <cell r="A17">
            <v>4</v>
          </cell>
          <cell r="C17" t="str">
            <v xml:space="preserve">Reban </v>
          </cell>
        </row>
        <row r="18">
          <cell r="A18">
            <v>5</v>
          </cell>
          <cell r="B18" t="str">
            <v>Bawang</v>
          </cell>
          <cell r="C18" t="str">
            <v>Bawang</v>
          </cell>
        </row>
        <row r="19">
          <cell r="A19">
            <v>6</v>
          </cell>
          <cell r="B19" t="str">
            <v>Tersono</v>
          </cell>
          <cell r="C19" t="str">
            <v>Tersono</v>
          </cell>
        </row>
        <row r="20">
          <cell r="A20">
            <v>7</v>
          </cell>
          <cell r="B20" t="str">
            <v>Gringsing</v>
          </cell>
          <cell r="C20" t="str">
            <v>Gringsing I</v>
          </cell>
        </row>
        <row r="21">
          <cell r="C21" t="str">
            <v>Gringsing II</v>
          </cell>
        </row>
        <row r="22">
          <cell r="A22">
            <v>8</v>
          </cell>
          <cell r="B22" t="str">
            <v>Limpung</v>
          </cell>
          <cell r="C22" t="str">
            <v>Limpung</v>
          </cell>
        </row>
        <row r="23">
          <cell r="A23">
            <v>9</v>
          </cell>
          <cell r="B23" t="str">
            <v>Banyuputih</v>
          </cell>
          <cell r="C23" t="str">
            <v>Banyuputih</v>
          </cell>
        </row>
        <row r="24">
          <cell r="A24">
            <v>10</v>
          </cell>
          <cell r="B24" t="str">
            <v>Subah</v>
          </cell>
          <cell r="C24" t="str">
            <v>Subah</v>
          </cell>
        </row>
        <row r="25">
          <cell r="A25">
            <v>11</v>
          </cell>
          <cell r="B25" t="str">
            <v>Pecalungan</v>
          </cell>
          <cell r="C25" t="str">
            <v>Pecalungan</v>
          </cell>
        </row>
        <row r="26">
          <cell r="A26">
            <v>12</v>
          </cell>
          <cell r="B26" t="str">
            <v>Tulis</v>
          </cell>
          <cell r="C26" t="str">
            <v>Tulis</v>
          </cell>
        </row>
        <row r="27">
          <cell r="A27">
            <v>13</v>
          </cell>
          <cell r="B27" t="str">
            <v>Kandeman</v>
          </cell>
          <cell r="C27" t="str">
            <v>Kandeman</v>
          </cell>
        </row>
        <row r="28">
          <cell r="A28">
            <v>14</v>
          </cell>
          <cell r="B28" t="str">
            <v>Batang</v>
          </cell>
          <cell r="C28" t="str">
            <v>Batang I</v>
          </cell>
        </row>
        <row r="29">
          <cell r="C29" t="str">
            <v>Batang II</v>
          </cell>
        </row>
        <row r="30">
          <cell r="C30" t="str">
            <v>Batang III</v>
          </cell>
        </row>
        <row r="31">
          <cell r="C31" t="str">
            <v>Batang IV</v>
          </cell>
        </row>
        <row r="32">
          <cell r="A32">
            <v>15</v>
          </cell>
          <cell r="B32" t="str">
            <v>Warungasem</v>
          </cell>
          <cell r="C32" t="str">
            <v>Warungasem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>
    <tabColor rgb="FF002060"/>
    <pageSetUpPr fitToPage="1"/>
  </sheetPr>
  <dimension ref="A1:S41"/>
  <sheetViews>
    <sheetView tabSelected="1" view="pageBreakPreview" zoomScale="60" zoomScaleNormal="60" workbookViewId="0">
      <selection activeCell="O12" sqref="O12:O32"/>
    </sheetView>
  </sheetViews>
  <sheetFormatPr defaultRowHeight="15"/>
  <cols>
    <col min="1" max="1" width="5.7109375" style="2" customWidth="1"/>
    <col min="2" max="3" width="21.7109375" style="2" customWidth="1"/>
    <col min="4" max="4" width="9.85546875" style="2" customWidth="1"/>
    <col min="5" max="5" width="10.5703125" style="2" customWidth="1"/>
    <col min="6" max="6" width="10.28515625" style="2" customWidth="1"/>
    <col min="7" max="7" width="11.140625" style="2" customWidth="1"/>
    <col min="8" max="8" width="11" style="2" customWidth="1"/>
    <col min="9" max="9" width="10.28515625" style="2" customWidth="1"/>
    <col min="10" max="11" width="10.5703125" style="2" customWidth="1"/>
    <col min="12" max="12" width="11.42578125" style="2" customWidth="1"/>
    <col min="13" max="13" width="8.7109375" style="2" customWidth="1"/>
    <col min="14" max="14" width="10.5703125" style="2" customWidth="1"/>
    <col min="15" max="15" width="8.7109375" style="2" customWidth="1"/>
    <col min="16" max="16" width="10.85546875" style="2" customWidth="1"/>
    <col min="17" max="17" width="8.7109375" style="2" customWidth="1"/>
    <col min="18" max="18" width="10.85546875" style="2" customWidth="1"/>
    <col min="19" max="16384" width="9.140625" style="2"/>
  </cols>
  <sheetData>
    <row r="1" spans="1:19">
      <c r="A1" s="1" t="s">
        <v>0</v>
      </c>
    </row>
    <row r="3" spans="1:19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9">
      <c r="G4" s="4" t="str">
        <f>'[1]1'!F5</f>
        <v>KABUPATEN/KOTA</v>
      </c>
      <c r="H4" s="1" t="str">
        <f>'[1]1'!G5</f>
        <v>BATANG</v>
      </c>
      <c r="M4" s="3"/>
      <c r="N4" s="3"/>
      <c r="O4" s="3"/>
      <c r="P4" s="3"/>
      <c r="Q4" s="3"/>
      <c r="R4" s="3"/>
    </row>
    <row r="5" spans="1:19">
      <c r="G5" s="4" t="str">
        <f>'[1]1'!F6</f>
        <v xml:space="preserve">TAHUN </v>
      </c>
      <c r="H5" s="1">
        <f>'[1]1'!G6</f>
        <v>2018</v>
      </c>
      <c r="M5" s="3"/>
      <c r="N5" s="3"/>
      <c r="O5" s="3"/>
      <c r="P5" s="3"/>
      <c r="Q5" s="3"/>
      <c r="R5" s="3"/>
    </row>
    <row r="6" spans="1:19" ht="15.75" thickBo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9" s="12" customFormat="1" ht="18.75" customHeight="1">
      <c r="A7" s="6" t="s">
        <v>2</v>
      </c>
      <c r="B7" s="7" t="s">
        <v>3</v>
      </c>
      <c r="C7" s="7" t="s">
        <v>4</v>
      </c>
      <c r="D7" s="8" t="s">
        <v>5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10"/>
      <c r="S7" s="11"/>
    </row>
    <row r="8" spans="1:19" ht="18" customHeight="1">
      <c r="A8" s="13"/>
      <c r="B8" s="14"/>
      <c r="C8" s="14"/>
      <c r="D8" s="15" t="s">
        <v>6</v>
      </c>
      <c r="E8" s="16"/>
      <c r="F8" s="16"/>
      <c r="G8" s="17" t="s">
        <v>7</v>
      </c>
      <c r="H8" s="18"/>
      <c r="I8" s="18"/>
      <c r="J8" s="18"/>
      <c r="K8" s="18"/>
      <c r="L8" s="19"/>
      <c r="M8" s="20" t="s">
        <v>8</v>
      </c>
      <c r="N8" s="21"/>
      <c r="O8" s="21"/>
      <c r="P8" s="21"/>
      <c r="Q8" s="21"/>
      <c r="R8" s="22"/>
    </row>
    <row r="9" spans="1:19" ht="18" customHeight="1">
      <c r="A9" s="13"/>
      <c r="B9" s="14"/>
      <c r="C9" s="14"/>
      <c r="D9" s="16"/>
      <c r="E9" s="16"/>
      <c r="F9" s="16"/>
      <c r="G9" s="17" t="s">
        <v>9</v>
      </c>
      <c r="H9" s="18"/>
      <c r="I9" s="18"/>
      <c r="J9" s="17" t="s">
        <v>10</v>
      </c>
      <c r="K9" s="18"/>
      <c r="L9" s="18"/>
      <c r="M9" s="17" t="s">
        <v>11</v>
      </c>
      <c r="N9" s="19"/>
      <c r="O9" s="17" t="s">
        <v>12</v>
      </c>
      <c r="P9" s="19"/>
      <c r="Q9" s="17" t="s">
        <v>13</v>
      </c>
      <c r="R9" s="23"/>
    </row>
    <row r="10" spans="1:19" ht="18" customHeight="1">
      <c r="A10" s="24"/>
      <c r="B10" s="25"/>
      <c r="C10" s="25"/>
      <c r="D10" s="26" t="s">
        <v>11</v>
      </c>
      <c r="E10" s="26" t="s">
        <v>12</v>
      </c>
      <c r="F10" s="26" t="s">
        <v>13</v>
      </c>
      <c r="G10" s="26" t="s">
        <v>11</v>
      </c>
      <c r="H10" s="26" t="s">
        <v>12</v>
      </c>
      <c r="I10" s="26" t="s">
        <v>13</v>
      </c>
      <c r="J10" s="26" t="s">
        <v>11</v>
      </c>
      <c r="K10" s="26" t="s">
        <v>12</v>
      </c>
      <c r="L10" s="26" t="s">
        <v>13</v>
      </c>
      <c r="M10" s="27" t="s">
        <v>14</v>
      </c>
      <c r="N10" s="27" t="s">
        <v>15</v>
      </c>
      <c r="O10" s="27" t="s">
        <v>14</v>
      </c>
      <c r="P10" s="27" t="s">
        <v>15</v>
      </c>
      <c r="Q10" s="27" t="s">
        <v>14</v>
      </c>
      <c r="R10" s="28" t="s">
        <v>15</v>
      </c>
    </row>
    <row r="11" spans="1:19" s="12" customFormat="1">
      <c r="A11" s="29">
        <v>1</v>
      </c>
      <c r="B11" s="30">
        <v>2</v>
      </c>
      <c r="C11" s="30">
        <v>3</v>
      </c>
      <c r="D11" s="30">
        <v>4</v>
      </c>
      <c r="E11" s="30">
        <v>5</v>
      </c>
      <c r="F11" s="30">
        <v>6</v>
      </c>
      <c r="G11" s="30">
        <v>7</v>
      </c>
      <c r="H11" s="30">
        <v>8</v>
      </c>
      <c r="I11" s="30">
        <v>9</v>
      </c>
      <c r="J11" s="30">
        <v>10</v>
      </c>
      <c r="K11" s="30">
        <v>11</v>
      </c>
      <c r="L11" s="30">
        <v>12</v>
      </c>
      <c r="M11" s="30">
        <v>13</v>
      </c>
      <c r="N11" s="30">
        <v>14</v>
      </c>
      <c r="O11" s="30">
        <v>15</v>
      </c>
      <c r="P11" s="30">
        <v>16</v>
      </c>
      <c r="Q11" s="30">
        <v>17</v>
      </c>
      <c r="R11" s="31">
        <v>18</v>
      </c>
    </row>
    <row r="12" spans="1:19" ht="20.25" customHeight="1">
      <c r="A12" s="32">
        <f>'[1]4'!A12</f>
        <v>1</v>
      </c>
      <c r="B12" s="33" t="str">
        <f>'[1]4'!B12</f>
        <v>Wonotunggal</v>
      </c>
      <c r="C12" s="33" t="str">
        <f>'[1]4'!C12</f>
        <v>Wonotunggal</v>
      </c>
      <c r="D12" s="34">
        <v>1515</v>
      </c>
      <c r="E12" s="34">
        <v>1443</v>
      </c>
      <c r="F12" s="35">
        <f>SUM(D12:E12)</f>
        <v>2958</v>
      </c>
      <c r="G12" s="34">
        <v>1278</v>
      </c>
      <c r="H12" s="34">
        <v>1232</v>
      </c>
      <c r="I12" s="35">
        <f>SUM(G12:H12)</f>
        <v>2510</v>
      </c>
      <c r="J12" s="36">
        <f>G12/D12*100</f>
        <v>84.356435643564353</v>
      </c>
      <c r="K12" s="36">
        <f>H12/E12*100</f>
        <v>85.377685377685381</v>
      </c>
      <c r="L12" s="36">
        <f>I12/F12*100</f>
        <v>84.854631507775522</v>
      </c>
      <c r="M12" s="37">
        <v>10</v>
      </c>
      <c r="N12" s="38">
        <f>M12/G12*100</f>
        <v>0.78247261345852892</v>
      </c>
      <c r="O12" s="37">
        <v>19</v>
      </c>
      <c r="P12" s="38">
        <f>O12/H12*100</f>
        <v>1.5422077922077921</v>
      </c>
      <c r="Q12" s="35">
        <f>SUM(M12,O12)</f>
        <v>29</v>
      </c>
      <c r="R12" s="39">
        <f>Q12/I12*100</f>
        <v>1.1553784860557768</v>
      </c>
    </row>
    <row r="13" spans="1:19" ht="20.25" customHeight="1">
      <c r="A13" s="40">
        <f>'[1]4'!A13</f>
        <v>2</v>
      </c>
      <c r="B13" s="41" t="str">
        <f>'[1]4'!B13</f>
        <v>Bandar</v>
      </c>
      <c r="C13" s="41" t="str">
        <f>'[1]4'!C13</f>
        <v>Bandar I</v>
      </c>
      <c r="D13" s="42">
        <v>1954</v>
      </c>
      <c r="E13" s="42">
        <v>1902</v>
      </c>
      <c r="F13" s="43">
        <f t="shared" ref="F13:F31" si="0">SUM(D13:E13)</f>
        <v>3856</v>
      </c>
      <c r="G13" s="42">
        <v>1530</v>
      </c>
      <c r="H13" s="42">
        <v>1519</v>
      </c>
      <c r="I13" s="43">
        <f>SUM(G13:H13)</f>
        <v>3049</v>
      </c>
      <c r="J13" s="44">
        <f>G13/D13*100</f>
        <v>78.300921187308077</v>
      </c>
      <c r="K13" s="44">
        <f>H13/E13*100</f>
        <v>79.863301787592007</v>
      </c>
      <c r="L13" s="44">
        <f t="shared" ref="L13:L31" si="1">I13/F13*100</f>
        <v>79.071576763485467</v>
      </c>
      <c r="M13" s="45">
        <v>29</v>
      </c>
      <c r="N13" s="46">
        <f t="shared" ref="N13:N32" si="2">M13/G13*100</f>
        <v>1.8954248366013071</v>
      </c>
      <c r="O13" s="45">
        <v>22</v>
      </c>
      <c r="P13" s="46">
        <f t="shared" ref="P13:P32" si="3">O13/H13*100</f>
        <v>1.4483212639894667</v>
      </c>
      <c r="Q13" s="43">
        <f t="shared" ref="Q13:Q31" si="4">SUM(M13,O13)</f>
        <v>51</v>
      </c>
      <c r="R13" s="47">
        <f t="shared" ref="R13:R31" si="5">Q13/I13*100</f>
        <v>1.6726795670711707</v>
      </c>
    </row>
    <row r="14" spans="1:19" ht="20.25" customHeight="1">
      <c r="A14" s="48">
        <f>'[1]4'!A14</f>
        <v>0</v>
      </c>
      <c r="B14" s="49">
        <f>'[1]4'!B14</f>
        <v>0</v>
      </c>
      <c r="C14" s="41" t="str">
        <f>'[1]4'!C14</f>
        <v>Bandar II</v>
      </c>
      <c r="D14" s="42">
        <v>874</v>
      </c>
      <c r="E14" s="42">
        <v>772</v>
      </c>
      <c r="F14" s="43">
        <f t="shared" si="0"/>
        <v>1646</v>
      </c>
      <c r="G14" s="42">
        <v>692</v>
      </c>
      <c r="H14" s="42">
        <v>617</v>
      </c>
      <c r="I14" s="43">
        <f t="shared" ref="I14:I31" si="6">SUM(G14:H14)</f>
        <v>1309</v>
      </c>
      <c r="J14" s="44">
        <f t="shared" ref="J14:K32" si="7">G14/D14*100</f>
        <v>79.17620137299771</v>
      </c>
      <c r="K14" s="44">
        <f t="shared" si="7"/>
        <v>79.92227979274611</v>
      </c>
      <c r="L14" s="44">
        <f t="shared" si="1"/>
        <v>79.526123936816532</v>
      </c>
      <c r="M14" s="45">
        <v>3</v>
      </c>
      <c r="N14" s="46">
        <f t="shared" si="2"/>
        <v>0.43352601156069359</v>
      </c>
      <c r="O14" s="45">
        <v>11</v>
      </c>
      <c r="P14" s="46">
        <f t="shared" si="3"/>
        <v>1.7828200972447326</v>
      </c>
      <c r="Q14" s="43">
        <f t="shared" si="4"/>
        <v>14</v>
      </c>
      <c r="R14" s="47">
        <f t="shared" si="5"/>
        <v>1.0695187165775399</v>
      </c>
    </row>
    <row r="15" spans="1:19" ht="20.25" customHeight="1">
      <c r="A15" s="40">
        <f>'[1]4'!A15</f>
        <v>3</v>
      </c>
      <c r="B15" s="41" t="str">
        <f>'[1]4'!B15</f>
        <v>Blado</v>
      </c>
      <c r="C15" s="41" t="str">
        <f>'[1]4'!C15</f>
        <v>Blado I</v>
      </c>
      <c r="D15" s="42">
        <v>1211</v>
      </c>
      <c r="E15" s="42">
        <v>1109</v>
      </c>
      <c r="F15" s="43">
        <f t="shared" si="0"/>
        <v>2320</v>
      </c>
      <c r="G15" s="42">
        <v>1083</v>
      </c>
      <c r="H15" s="42">
        <v>999</v>
      </c>
      <c r="I15" s="43">
        <f t="shared" si="6"/>
        <v>2082</v>
      </c>
      <c r="J15" s="44">
        <f t="shared" si="7"/>
        <v>89.430222956234516</v>
      </c>
      <c r="K15" s="44">
        <f t="shared" si="7"/>
        <v>90.081154192966636</v>
      </c>
      <c r="L15" s="44">
        <f t="shared" si="1"/>
        <v>89.741379310344826</v>
      </c>
      <c r="M15" s="45">
        <v>30</v>
      </c>
      <c r="N15" s="46">
        <f t="shared" si="2"/>
        <v>2.7700831024930745</v>
      </c>
      <c r="O15" s="45">
        <v>25</v>
      </c>
      <c r="P15" s="46">
        <f t="shared" si="3"/>
        <v>2.5025025025025025</v>
      </c>
      <c r="Q15" s="43">
        <f t="shared" si="4"/>
        <v>55</v>
      </c>
      <c r="R15" s="47">
        <f t="shared" si="5"/>
        <v>2.6416906820365034</v>
      </c>
    </row>
    <row r="16" spans="1:19" ht="20.25" customHeight="1">
      <c r="A16" s="48">
        <f>'[1]4'!A16</f>
        <v>0</v>
      </c>
      <c r="B16" s="49">
        <f>'[1]4'!B16</f>
        <v>0</v>
      </c>
      <c r="C16" s="41" t="str">
        <f>'[1]4'!C16</f>
        <v>Blado II</v>
      </c>
      <c r="D16" s="42">
        <v>589.41666666666674</v>
      </c>
      <c r="E16" s="42">
        <v>583</v>
      </c>
      <c r="F16" s="43">
        <f>SUM(D16:E16)</f>
        <v>1172.4166666666667</v>
      </c>
      <c r="G16" s="42">
        <v>441</v>
      </c>
      <c r="H16" s="42">
        <v>449</v>
      </c>
      <c r="I16" s="43">
        <f t="shared" si="6"/>
        <v>890</v>
      </c>
      <c r="J16" s="44">
        <f t="shared" si="7"/>
        <v>74.819737028135151</v>
      </c>
      <c r="K16" s="44">
        <f t="shared" si="7"/>
        <v>77.015437392795889</v>
      </c>
      <c r="L16" s="44">
        <f t="shared" si="1"/>
        <v>75.911578648091549</v>
      </c>
      <c r="M16" s="45">
        <v>34</v>
      </c>
      <c r="N16" s="46">
        <f t="shared" si="2"/>
        <v>7.7097505668934234</v>
      </c>
      <c r="O16" s="45">
        <v>9</v>
      </c>
      <c r="P16" s="46">
        <f t="shared" si="3"/>
        <v>2.0044543429844097</v>
      </c>
      <c r="Q16" s="43">
        <f t="shared" si="4"/>
        <v>43</v>
      </c>
      <c r="R16" s="47">
        <f t="shared" si="5"/>
        <v>4.8314606741573032</v>
      </c>
    </row>
    <row r="17" spans="1:18" ht="20.25" customHeight="1">
      <c r="A17" s="40">
        <f>'[1]4'!A17</f>
        <v>4</v>
      </c>
      <c r="B17" s="41" t="str">
        <f>'[1]4'!C17</f>
        <v xml:space="preserve">Reban </v>
      </c>
      <c r="C17" s="41" t="str">
        <f>'[1]4'!C17</f>
        <v xml:space="preserve">Reban </v>
      </c>
      <c r="D17" s="42">
        <v>1513</v>
      </c>
      <c r="E17" s="42">
        <v>1396</v>
      </c>
      <c r="F17" s="43">
        <f t="shared" si="0"/>
        <v>2909</v>
      </c>
      <c r="G17" s="42">
        <v>1264</v>
      </c>
      <c r="H17" s="42">
        <v>1181</v>
      </c>
      <c r="I17" s="43">
        <f t="shared" si="6"/>
        <v>2445</v>
      </c>
      <c r="J17" s="44">
        <f t="shared" si="7"/>
        <v>83.542630535360203</v>
      </c>
      <c r="K17" s="44">
        <f t="shared" si="7"/>
        <v>84.598853868194851</v>
      </c>
      <c r="L17" s="44">
        <f t="shared" si="1"/>
        <v>84.049501546923338</v>
      </c>
      <c r="M17" s="45">
        <v>14</v>
      </c>
      <c r="N17" s="46">
        <f t="shared" si="2"/>
        <v>1.1075949367088607</v>
      </c>
      <c r="O17" s="45">
        <v>14</v>
      </c>
      <c r="P17" s="46">
        <f t="shared" si="3"/>
        <v>1.1854360711261642</v>
      </c>
      <c r="Q17" s="43">
        <f t="shared" si="4"/>
        <v>28</v>
      </c>
      <c r="R17" s="47">
        <f t="shared" si="5"/>
        <v>1.1451942740286298</v>
      </c>
    </row>
    <row r="18" spans="1:18" ht="20.25" customHeight="1">
      <c r="A18" s="40">
        <f>'[1]4'!A18</f>
        <v>5</v>
      </c>
      <c r="B18" s="41" t="str">
        <f>'[1]4'!B18</f>
        <v>Bawang</v>
      </c>
      <c r="C18" s="41" t="str">
        <f>'[1]4'!C18</f>
        <v>Bawang</v>
      </c>
      <c r="D18" s="42">
        <v>2085</v>
      </c>
      <c r="E18" s="42">
        <v>1944</v>
      </c>
      <c r="F18" s="43">
        <f t="shared" si="0"/>
        <v>4029</v>
      </c>
      <c r="G18" s="42">
        <v>1870</v>
      </c>
      <c r="H18" s="42">
        <v>1748</v>
      </c>
      <c r="I18" s="43">
        <f t="shared" si="6"/>
        <v>3618</v>
      </c>
      <c r="J18" s="44">
        <f t="shared" si="7"/>
        <v>89.68824940047962</v>
      </c>
      <c r="K18" s="44">
        <f t="shared" si="7"/>
        <v>89.91769547325103</v>
      </c>
      <c r="L18" s="44">
        <f t="shared" si="1"/>
        <v>89.798957557706629</v>
      </c>
      <c r="M18" s="45">
        <v>31</v>
      </c>
      <c r="N18" s="46">
        <f t="shared" si="2"/>
        <v>1.6577540106951874</v>
      </c>
      <c r="O18" s="45">
        <v>34</v>
      </c>
      <c r="P18" s="46">
        <f t="shared" si="3"/>
        <v>1.9450800915331807</v>
      </c>
      <c r="Q18" s="43">
        <f t="shared" si="4"/>
        <v>65</v>
      </c>
      <c r="R18" s="47">
        <f t="shared" si="5"/>
        <v>1.7965726920950802</v>
      </c>
    </row>
    <row r="19" spans="1:18" ht="20.25" customHeight="1">
      <c r="A19" s="40">
        <f>'[1]4'!A19</f>
        <v>6</v>
      </c>
      <c r="B19" s="41" t="str">
        <f>'[1]4'!B19</f>
        <v>Tersono</v>
      </c>
      <c r="C19" s="41" t="str">
        <f>'[1]4'!C19</f>
        <v>Tersono</v>
      </c>
      <c r="D19" s="42">
        <v>1402</v>
      </c>
      <c r="E19" s="42">
        <v>1317</v>
      </c>
      <c r="F19" s="43">
        <f t="shared" si="0"/>
        <v>2719</v>
      </c>
      <c r="G19" s="42">
        <v>1238</v>
      </c>
      <c r="H19" s="42">
        <v>1164</v>
      </c>
      <c r="I19" s="43">
        <f t="shared" si="6"/>
        <v>2402</v>
      </c>
      <c r="J19" s="44">
        <f t="shared" si="7"/>
        <v>88.302425106990015</v>
      </c>
      <c r="K19" s="44">
        <f t="shared" si="7"/>
        <v>88.382687927107057</v>
      </c>
      <c r="L19" s="44">
        <f t="shared" si="1"/>
        <v>88.341301949246045</v>
      </c>
      <c r="M19" s="45">
        <v>23</v>
      </c>
      <c r="N19" s="46">
        <f t="shared" si="2"/>
        <v>1.8578352180936994</v>
      </c>
      <c r="O19" s="45">
        <v>18</v>
      </c>
      <c r="P19" s="46">
        <f t="shared" si="3"/>
        <v>1.5463917525773196</v>
      </c>
      <c r="Q19" s="43">
        <f t="shared" si="4"/>
        <v>41</v>
      </c>
      <c r="R19" s="47">
        <f t="shared" si="5"/>
        <v>1.706910907577019</v>
      </c>
    </row>
    <row r="20" spans="1:18" ht="20.25" customHeight="1">
      <c r="A20" s="40">
        <f>'[1]4'!A20</f>
        <v>7</v>
      </c>
      <c r="B20" s="41" t="str">
        <f>'[1]4'!B20</f>
        <v>Gringsing</v>
      </c>
      <c r="C20" s="41" t="str">
        <f>'[1]4'!C20</f>
        <v>Gringsing I</v>
      </c>
      <c r="D20" s="42">
        <v>1856</v>
      </c>
      <c r="E20" s="42">
        <v>1748</v>
      </c>
      <c r="F20" s="43">
        <f t="shared" si="0"/>
        <v>3604</v>
      </c>
      <c r="G20" s="42">
        <v>1470</v>
      </c>
      <c r="H20" s="42">
        <v>1421</v>
      </c>
      <c r="I20" s="43">
        <f>SUM(G20:H20)</f>
        <v>2891</v>
      </c>
      <c r="J20" s="44">
        <f t="shared" si="7"/>
        <v>79.202586206896555</v>
      </c>
      <c r="K20" s="44">
        <f t="shared" si="7"/>
        <v>81.292906178489702</v>
      </c>
      <c r="L20" s="44">
        <f t="shared" si="1"/>
        <v>80.216426193118764</v>
      </c>
      <c r="M20" s="45">
        <v>17</v>
      </c>
      <c r="N20" s="46">
        <f t="shared" si="2"/>
        <v>1.1564625850340136</v>
      </c>
      <c r="O20" s="45">
        <v>15</v>
      </c>
      <c r="P20" s="46">
        <f t="shared" si="3"/>
        <v>1.0555946516537649</v>
      </c>
      <c r="Q20" s="43">
        <f t="shared" si="4"/>
        <v>32</v>
      </c>
      <c r="R20" s="47">
        <f t="shared" si="5"/>
        <v>1.1068834313386371</v>
      </c>
    </row>
    <row r="21" spans="1:18" ht="20.25" customHeight="1">
      <c r="A21" s="48">
        <f>'[1]4'!A21</f>
        <v>0</v>
      </c>
      <c r="B21" s="49">
        <f>'[1]4'!B21</f>
        <v>0</v>
      </c>
      <c r="C21" s="41" t="str">
        <f>'[1]4'!C21</f>
        <v>Gringsing II</v>
      </c>
      <c r="D21" s="42">
        <v>577</v>
      </c>
      <c r="E21" s="42">
        <v>594</v>
      </c>
      <c r="F21" s="43">
        <f t="shared" si="0"/>
        <v>1171</v>
      </c>
      <c r="G21" s="42">
        <v>407</v>
      </c>
      <c r="H21" s="42">
        <v>424</v>
      </c>
      <c r="I21" s="43">
        <f t="shared" si="6"/>
        <v>831</v>
      </c>
      <c r="J21" s="44">
        <f t="shared" si="7"/>
        <v>70.537261698440219</v>
      </c>
      <c r="K21" s="44">
        <f t="shared" si="7"/>
        <v>71.380471380471377</v>
      </c>
      <c r="L21" s="44">
        <f t="shared" si="1"/>
        <v>70.964987190435522</v>
      </c>
      <c r="M21" s="45">
        <v>4</v>
      </c>
      <c r="N21" s="46">
        <f t="shared" si="2"/>
        <v>0.98280098280098283</v>
      </c>
      <c r="O21" s="45">
        <v>7</v>
      </c>
      <c r="P21" s="46">
        <f t="shared" si="3"/>
        <v>1.6509433962264151</v>
      </c>
      <c r="Q21" s="43">
        <f t="shared" si="4"/>
        <v>11</v>
      </c>
      <c r="R21" s="47">
        <f t="shared" si="5"/>
        <v>1.3237063778580023</v>
      </c>
    </row>
    <row r="22" spans="1:18" ht="20.25" customHeight="1">
      <c r="A22" s="40">
        <f>'[1]4'!A22</f>
        <v>8</v>
      </c>
      <c r="B22" s="41" t="str">
        <f>'[1]4'!B22</f>
        <v>Limpung</v>
      </c>
      <c r="C22" s="41" t="str">
        <f>'[1]4'!C22</f>
        <v>Limpung</v>
      </c>
      <c r="D22" s="42">
        <v>1536</v>
      </c>
      <c r="E22" s="42">
        <v>1457</v>
      </c>
      <c r="F22" s="43">
        <f t="shared" si="0"/>
        <v>2993</v>
      </c>
      <c r="G22" s="42">
        <v>1294</v>
      </c>
      <c r="H22" s="42">
        <v>1223</v>
      </c>
      <c r="I22" s="43">
        <f t="shared" si="6"/>
        <v>2517</v>
      </c>
      <c r="J22" s="44">
        <f t="shared" si="7"/>
        <v>84.244791666666657</v>
      </c>
      <c r="K22" s="44">
        <f t="shared" si="7"/>
        <v>83.939601921757031</v>
      </c>
      <c r="L22" s="44">
        <f t="shared" si="1"/>
        <v>84.096224523889077</v>
      </c>
      <c r="M22" s="45">
        <v>14</v>
      </c>
      <c r="N22" s="46">
        <f t="shared" si="2"/>
        <v>1.0819165378670788</v>
      </c>
      <c r="O22" s="45">
        <v>10</v>
      </c>
      <c r="P22" s="46">
        <f t="shared" si="3"/>
        <v>0.81766148814390838</v>
      </c>
      <c r="Q22" s="43">
        <f t="shared" si="4"/>
        <v>24</v>
      </c>
      <c r="R22" s="47">
        <f t="shared" si="5"/>
        <v>0.95351609058402853</v>
      </c>
    </row>
    <row r="23" spans="1:18" ht="20.25" customHeight="1">
      <c r="A23" s="40">
        <f>'[1]4'!A23</f>
        <v>9</v>
      </c>
      <c r="B23" s="41" t="str">
        <f>'[1]4'!B23</f>
        <v>Banyuputih</v>
      </c>
      <c r="C23" s="41" t="str">
        <f>'[1]4'!C23</f>
        <v>Banyuputih</v>
      </c>
      <c r="D23" s="42">
        <v>1317</v>
      </c>
      <c r="E23" s="42">
        <v>1281</v>
      </c>
      <c r="F23" s="43">
        <f t="shared" si="0"/>
        <v>2598</v>
      </c>
      <c r="G23" s="42">
        <v>1069</v>
      </c>
      <c r="H23" s="42">
        <v>1046</v>
      </c>
      <c r="I23" s="43">
        <f t="shared" si="6"/>
        <v>2115</v>
      </c>
      <c r="J23" s="44">
        <f t="shared" si="7"/>
        <v>81.169324221716025</v>
      </c>
      <c r="K23" s="44">
        <f t="shared" si="7"/>
        <v>81.654957064793138</v>
      </c>
      <c r="L23" s="44">
        <f t="shared" si="1"/>
        <v>81.408775981524258</v>
      </c>
      <c r="M23" s="45">
        <v>27</v>
      </c>
      <c r="N23" s="46">
        <f t="shared" si="2"/>
        <v>2.5257249766136578</v>
      </c>
      <c r="O23" s="45">
        <v>41</v>
      </c>
      <c r="P23" s="46">
        <f t="shared" si="3"/>
        <v>3.9196940726577436</v>
      </c>
      <c r="Q23" s="43">
        <f t="shared" si="4"/>
        <v>68</v>
      </c>
      <c r="R23" s="47">
        <f t="shared" si="5"/>
        <v>3.2151300236406617</v>
      </c>
    </row>
    <row r="24" spans="1:18" ht="20.25" customHeight="1">
      <c r="A24" s="40">
        <f>'[1]4'!A24</f>
        <v>10</v>
      </c>
      <c r="B24" s="41" t="str">
        <f>'[1]4'!B24</f>
        <v>Subah</v>
      </c>
      <c r="C24" s="41" t="str">
        <f>'[1]4'!C24</f>
        <v>Subah</v>
      </c>
      <c r="D24" s="42">
        <v>1887</v>
      </c>
      <c r="E24" s="42">
        <v>1705</v>
      </c>
      <c r="F24" s="43">
        <f t="shared" si="0"/>
        <v>3592</v>
      </c>
      <c r="G24" s="42">
        <v>1546</v>
      </c>
      <c r="H24" s="42">
        <v>1422</v>
      </c>
      <c r="I24" s="43">
        <f t="shared" si="6"/>
        <v>2968</v>
      </c>
      <c r="J24" s="44">
        <f t="shared" si="7"/>
        <v>81.928987811340747</v>
      </c>
      <c r="K24" s="44">
        <f t="shared" si="7"/>
        <v>83.401759530791793</v>
      </c>
      <c r="L24" s="44">
        <f t="shared" si="1"/>
        <v>82.628062360801778</v>
      </c>
      <c r="M24" s="45">
        <v>33</v>
      </c>
      <c r="N24" s="46">
        <f t="shared" si="2"/>
        <v>2.1345407503234153</v>
      </c>
      <c r="O24" s="45">
        <v>32</v>
      </c>
      <c r="P24" s="46">
        <f t="shared" si="3"/>
        <v>2.2503516174402249</v>
      </c>
      <c r="Q24" s="43">
        <f t="shared" si="4"/>
        <v>65</v>
      </c>
      <c r="R24" s="47">
        <f t="shared" si="5"/>
        <v>2.1900269541778976</v>
      </c>
    </row>
    <row r="25" spans="1:18" ht="20.25" customHeight="1">
      <c r="A25" s="40">
        <f>'[1]4'!A25</f>
        <v>11</v>
      </c>
      <c r="B25" s="41" t="str">
        <f>'[1]4'!B25</f>
        <v>Pecalungan</v>
      </c>
      <c r="C25" s="41" t="str">
        <f>'[1]4'!C25</f>
        <v>Pecalungan</v>
      </c>
      <c r="D25" s="42">
        <v>1216</v>
      </c>
      <c r="E25" s="42">
        <v>1154</v>
      </c>
      <c r="F25" s="43">
        <f t="shared" si="0"/>
        <v>2370</v>
      </c>
      <c r="G25" s="42">
        <v>1015</v>
      </c>
      <c r="H25" s="42">
        <v>992</v>
      </c>
      <c r="I25" s="43">
        <f t="shared" si="6"/>
        <v>2007</v>
      </c>
      <c r="J25" s="44">
        <f t="shared" si="7"/>
        <v>83.470394736842096</v>
      </c>
      <c r="K25" s="44">
        <f t="shared" si="7"/>
        <v>85.961871750433275</v>
      </c>
      <c r="L25" s="44">
        <f t="shared" si="1"/>
        <v>84.683544303797461</v>
      </c>
      <c r="M25" s="45">
        <v>26</v>
      </c>
      <c r="N25" s="46">
        <f t="shared" si="2"/>
        <v>2.5615763546798029</v>
      </c>
      <c r="O25" s="45">
        <v>19</v>
      </c>
      <c r="P25" s="46">
        <f t="shared" si="3"/>
        <v>1.9153225806451613</v>
      </c>
      <c r="Q25" s="43">
        <f t="shared" si="4"/>
        <v>45</v>
      </c>
      <c r="R25" s="47">
        <f t="shared" si="5"/>
        <v>2.2421524663677128</v>
      </c>
    </row>
    <row r="26" spans="1:18" ht="20.25" customHeight="1">
      <c r="A26" s="40">
        <f>'[1]4'!A26</f>
        <v>12</v>
      </c>
      <c r="B26" s="41" t="str">
        <f>'[1]4'!B26</f>
        <v>Tulis</v>
      </c>
      <c r="C26" s="41" t="str">
        <f>'[1]4'!C26</f>
        <v>Tulis</v>
      </c>
      <c r="D26" s="42">
        <v>1591</v>
      </c>
      <c r="E26" s="42">
        <v>1496</v>
      </c>
      <c r="F26" s="43">
        <f t="shared" si="0"/>
        <v>3087</v>
      </c>
      <c r="G26" s="42">
        <v>1407</v>
      </c>
      <c r="H26" s="42">
        <v>1339</v>
      </c>
      <c r="I26" s="43">
        <f t="shared" si="6"/>
        <v>2746</v>
      </c>
      <c r="J26" s="44">
        <f t="shared" si="7"/>
        <v>88.434946574481458</v>
      </c>
      <c r="K26" s="44">
        <f t="shared" si="7"/>
        <v>89.505347593582883</v>
      </c>
      <c r="L26" s="44">
        <f t="shared" si="1"/>
        <v>88.953676708778744</v>
      </c>
      <c r="M26" s="45">
        <v>20</v>
      </c>
      <c r="N26" s="46">
        <f t="shared" si="2"/>
        <v>1.4214641080312722</v>
      </c>
      <c r="O26" s="45">
        <v>19</v>
      </c>
      <c r="P26" s="46">
        <f t="shared" si="3"/>
        <v>1.4189693801344287</v>
      </c>
      <c r="Q26" s="43">
        <f t="shared" si="4"/>
        <v>39</v>
      </c>
      <c r="R26" s="47">
        <f t="shared" si="5"/>
        <v>1.4202476329206117</v>
      </c>
    </row>
    <row r="27" spans="1:18" ht="20.25" customHeight="1">
      <c r="A27" s="40">
        <f>'[1]4'!A27</f>
        <v>13</v>
      </c>
      <c r="B27" s="41" t="str">
        <f>'[1]4'!B27</f>
        <v>Kandeman</v>
      </c>
      <c r="C27" s="41" t="str">
        <f>'[1]4'!C27</f>
        <v>Kandeman</v>
      </c>
      <c r="D27" s="42">
        <v>2213</v>
      </c>
      <c r="E27" s="42">
        <v>2135</v>
      </c>
      <c r="F27" s="43">
        <f t="shared" si="0"/>
        <v>4348</v>
      </c>
      <c r="G27" s="42">
        <v>1915</v>
      </c>
      <c r="H27" s="42">
        <v>1841</v>
      </c>
      <c r="I27" s="43">
        <f t="shared" si="6"/>
        <v>3756</v>
      </c>
      <c r="J27" s="44">
        <f t="shared" si="7"/>
        <v>86.534116583822865</v>
      </c>
      <c r="K27" s="44">
        <f t="shared" si="7"/>
        <v>86.229508196721312</v>
      </c>
      <c r="L27" s="44">
        <f t="shared" si="1"/>
        <v>86.384544618215273</v>
      </c>
      <c r="M27" s="45">
        <v>28</v>
      </c>
      <c r="N27" s="46">
        <f t="shared" si="2"/>
        <v>1.4621409921671018</v>
      </c>
      <c r="O27" s="45">
        <v>25</v>
      </c>
      <c r="P27" s="46">
        <f t="shared" si="3"/>
        <v>1.3579576317218904</v>
      </c>
      <c r="Q27" s="43">
        <f t="shared" si="4"/>
        <v>53</v>
      </c>
      <c r="R27" s="47">
        <f t="shared" si="5"/>
        <v>1.4110756123535677</v>
      </c>
    </row>
    <row r="28" spans="1:18" ht="20.25" customHeight="1">
      <c r="A28" s="40">
        <f>'[1]4'!A28</f>
        <v>14</v>
      </c>
      <c r="B28" s="41" t="str">
        <f>'[1]4'!B28</f>
        <v>Batang</v>
      </c>
      <c r="C28" s="41" t="str">
        <f>'[1]4'!C28</f>
        <v>Batang I</v>
      </c>
      <c r="D28" s="42">
        <v>1351</v>
      </c>
      <c r="E28" s="42">
        <v>1290</v>
      </c>
      <c r="F28" s="43">
        <f t="shared" si="0"/>
        <v>2641</v>
      </c>
      <c r="G28" s="42">
        <v>1074</v>
      </c>
      <c r="H28" s="42">
        <v>1049</v>
      </c>
      <c r="I28" s="43">
        <f t="shared" si="6"/>
        <v>2123</v>
      </c>
      <c r="J28" s="44">
        <f t="shared" si="7"/>
        <v>79.496669133974834</v>
      </c>
      <c r="K28" s="44">
        <f t="shared" si="7"/>
        <v>81.31782945736434</v>
      </c>
      <c r="L28" s="44">
        <f t="shared" si="1"/>
        <v>80.386217341915938</v>
      </c>
      <c r="M28" s="45">
        <v>22</v>
      </c>
      <c r="N28" s="46">
        <f t="shared" si="2"/>
        <v>2.0484171322160147</v>
      </c>
      <c r="O28" s="45">
        <v>18</v>
      </c>
      <c r="P28" s="46">
        <f t="shared" si="3"/>
        <v>1.7159199237368923</v>
      </c>
      <c r="Q28" s="43">
        <f t="shared" si="4"/>
        <v>40</v>
      </c>
      <c r="R28" s="47">
        <f t="shared" si="5"/>
        <v>1.8841262364578428</v>
      </c>
    </row>
    <row r="29" spans="1:18" ht="20.25" customHeight="1">
      <c r="A29" s="50">
        <f>'[1]4'!A29</f>
        <v>0</v>
      </c>
      <c r="B29" s="51">
        <f>'[1]4'!B29</f>
        <v>0</v>
      </c>
      <c r="C29" s="41" t="str">
        <f>'[1]4'!C29</f>
        <v>Batang II</v>
      </c>
      <c r="D29" s="42">
        <v>1371</v>
      </c>
      <c r="E29" s="42">
        <v>1276</v>
      </c>
      <c r="F29" s="43">
        <f t="shared" si="0"/>
        <v>2647</v>
      </c>
      <c r="G29" s="42">
        <v>1215</v>
      </c>
      <c r="H29" s="42">
        <v>1141</v>
      </c>
      <c r="I29" s="43">
        <f t="shared" si="6"/>
        <v>2356</v>
      </c>
      <c r="J29" s="44">
        <f t="shared" si="7"/>
        <v>88.621444201312912</v>
      </c>
      <c r="K29" s="44">
        <f t="shared" si="7"/>
        <v>89.420062695924756</v>
      </c>
      <c r="L29" s="44">
        <f>I29/F29*100</f>
        <v>89.006422364941443</v>
      </c>
      <c r="M29" s="45">
        <v>15</v>
      </c>
      <c r="N29" s="46">
        <f t="shared" si="2"/>
        <v>1.2345679012345678</v>
      </c>
      <c r="O29" s="45">
        <v>12</v>
      </c>
      <c r="P29" s="46">
        <f t="shared" si="3"/>
        <v>1.0517090271691498</v>
      </c>
      <c r="Q29" s="43">
        <f t="shared" si="4"/>
        <v>27</v>
      </c>
      <c r="R29" s="47">
        <f t="shared" si="5"/>
        <v>1.1460101867572157</v>
      </c>
    </row>
    <row r="30" spans="1:18" ht="20.25" customHeight="1">
      <c r="A30" s="50">
        <f>'[1]4'!A30</f>
        <v>0</v>
      </c>
      <c r="B30" s="51">
        <f>'[1]4'!B30</f>
        <v>0</v>
      </c>
      <c r="C30" s="41" t="str">
        <f>'[1]4'!C30</f>
        <v>Batang III</v>
      </c>
      <c r="D30" s="42">
        <v>1429</v>
      </c>
      <c r="E30" s="42">
        <v>1350</v>
      </c>
      <c r="F30" s="43">
        <f t="shared" si="0"/>
        <v>2779</v>
      </c>
      <c r="G30" s="42">
        <v>1298</v>
      </c>
      <c r="H30" s="42">
        <v>1226</v>
      </c>
      <c r="I30" s="43">
        <f t="shared" si="6"/>
        <v>2524</v>
      </c>
      <c r="J30" s="44">
        <f t="shared" si="7"/>
        <v>90.83275017494752</v>
      </c>
      <c r="K30" s="44">
        <f t="shared" si="7"/>
        <v>90.81481481481481</v>
      </c>
      <c r="L30" s="44">
        <f t="shared" si="1"/>
        <v>90.824037423533639</v>
      </c>
      <c r="M30" s="45">
        <v>15</v>
      </c>
      <c r="N30" s="46">
        <f t="shared" si="2"/>
        <v>1.1556240369799691</v>
      </c>
      <c r="O30" s="45">
        <v>13</v>
      </c>
      <c r="P30" s="46">
        <f t="shared" si="3"/>
        <v>1.0603588907014683</v>
      </c>
      <c r="Q30" s="43">
        <f t="shared" si="4"/>
        <v>28</v>
      </c>
      <c r="R30" s="47">
        <f>Q30/I30*100</f>
        <v>1.1093502377179081</v>
      </c>
    </row>
    <row r="31" spans="1:18" ht="20.25" customHeight="1">
      <c r="A31" s="50">
        <f>'[1]4'!A31</f>
        <v>0</v>
      </c>
      <c r="B31" s="51">
        <f>'[1]4'!B31</f>
        <v>0</v>
      </c>
      <c r="C31" s="41" t="str">
        <f>'[1]4'!C31</f>
        <v>Batang IV</v>
      </c>
      <c r="D31" s="42">
        <v>1122</v>
      </c>
      <c r="E31" s="42">
        <v>1093</v>
      </c>
      <c r="F31" s="43">
        <f t="shared" si="0"/>
        <v>2215</v>
      </c>
      <c r="G31" s="42">
        <v>910</v>
      </c>
      <c r="H31" s="42">
        <v>901</v>
      </c>
      <c r="I31" s="43">
        <f t="shared" si="6"/>
        <v>1811</v>
      </c>
      <c r="J31" s="44">
        <f t="shared" si="7"/>
        <v>81.105169340463462</v>
      </c>
      <c r="K31" s="44">
        <f t="shared" si="7"/>
        <v>82.433668801463867</v>
      </c>
      <c r="L31" s="44">
        <f t="shared" si="1"/>
        <v>81.760722347629795</v>
      </c>
      <c r="M31" s="45">
        <v>22</v>
      </c>
      <c r="N31" s="46">
        <f t="shared" si="2"/>
        <v>2.4175824175824179</v>
      </c>
      <c r="O31" s="45">
        <v>16</v>
      </c>
      <c r="P31" s="46">
        <f t="shared" si="3"/>
        <v>1.7758046614872365</v>
      </c>
      <c r="Q31" s="43">
        <f t="shared" si="4"/>
        <v>38</v>
      </c>
      <c r="R31" s="47">
        <f t="shared" si="5"/>
        <v>2.0982882385422417</v>
      </c>
    </row>
    <row r="32" spans="1:18" ht="20.25" customHeight="1">
      <c r="A32" s="40">
        <f>'[1]4'!A32</f>
        <v>15</v>
      </c>
      <c r="B32" s="41" t="str">
        <f>'[1]4'!B32</f>
        <v>Warungasem</v>
      </c>
      <c r="C32" s="41" t="str">
        <f>'[1]4'!C32</f>
        <v>Warungasem</v>
      </c>
      <c r="D32" s="42">
        <v>2663</v>
      </c>
      <c r="E32" s="42">
        <v>2590</v>
      </c>
      <c r="F32" s="43">
        <f>SUM(D32:E32)</f>
        <v>5253</v>
      </c>
      <c r="G32" s="42">
        <v>2165</v>
      </c>
      <c r="H32" s="42">
        <v>2110</v>
      </c>
      <c r="I32" s="43">
        <f>SUM(G32:H32)</f>
        <v>4275</v>
      </c>
      <c r="J32" s="44">
        <f t="shared" si="7"/>
        <v>81.299286518963569</v>
      </c>
      <c r="K32" s="44">
        <f t="shared" si="7"/>
        <v>81.467181467181476</v>
      </c>
      <c r="L32" s="44">
        <f>I32/F32*100</f>
        <v>81.382067390062815</v>
      </c>
      <c r="M32" s="45">
        <v>6</v>
      </c>
      <c r="N32" s="46">
        <f t="shared" si="2"/>
        <v>0.27713625866050806</v>
      </c>
      <c r="O32" s="45">
        <v>4</v>
      </c>
      <c r="P32" s="46">
        <f t="shared" si="3"/>
        <v>0.18957345971563982</v>
      </c>
      <c r="Q32" s="43">
        <f>SUM(M32,O32)</f>
        <v>10</v>
      </c>
      <c r="R32" s="47">
        <f>Q32/I32*100</f>
        <v>0.23391812865497078</v>
      </c>
    </row>
    <row r="33" spans="1:18" ht="20.25" customHeight="1" thickBot="1">
      <c r="A33" s="52"/>
      <c r="B33" s="53"/>
      <c r="C33" s="53"/>
      <c r="D33" s="54"/>
      <c r="E33" s="54"/>
      <c r="F33" s="54"/>
      <c r="G33" s="54"/>
      <c r="H33" s="54"/>
      <c r="I33" s="54"/>
      <c r="J33" s="55"/>
      <c r="K33" s="55"/>
      <c r="L33" s="55"/>
      <c r="M33" s="54"/>
      <c r="N33" s="56"/>
      <c r="O33" s="54"/>
      <c r="P33" s="56"/>
      <c r="Q33" s="54"/>
      <c r="R33" s="57"/>
    </row>
    <row r="34" spans="1:18" ht="20.25" customHeight="1" thickBot="1">
      <c r="A34" s="58" t="s">
        <v>16</v>
      </c>
      <c r="B34" s="5"/>
      <c r="C34" s="59"/>
      <c r="D34" s="60">
        <f t="shared" ref="D34:I34" si="8">SUM(D12:D33)</f>
        <v>31272.416666666668</v>
      </c>
      <c r="E34" s="60">
        <f t="shared" si="8"/>
        <v>29635</v>
      </c>
      <c r="F34" s="60">
        <f>SUM(F12:F33)</f>
        <v>60907.416666666664</v>
      </c>
      <c r="G34" s="60">
        <f>SUM(G12:G33)</f>
        <v>26181</v>
      </c>
      <c r="H34" s="60">
        <f t="shared" si="8"/>
        <v>25044</v>
      </c>
      <c r="I34" s="60">
        <f t="shared" si="8"/>
        <v>51225</v>
      </c>
      <c r="J34" s="61">
        <f>G34/D34*100</f>
        <v>83.719145466318821</v>
      </c>
      <c r="K34" s="61">
        <f>H34/E34*100</f>
        <v>84.508182891850851</v>
      </c>
      <c r="L34" s="61">
        <f>I34/F34*100</f>
        <v>84.103058056695346</v>
      </c>
      <c r="M34" s="60">
        <f>SUM(M12:M33)</f>
        <v>423</v>
      </c>
      <c r="N34" s="62">
        <f>M34/G34*100</f>
        <v>1.615675489859058</v>
      </c>
      <c r="O34" s="60">
        <f>SUM(O12:O33)</f>
        <v>383</v>
      </c>
      <c r="P34" s="62">
        <f>O34/H34*100</f>
        <v>1.5293084171857529</v>
      </c>
      <c r="Q34" s="60">
        <f>SUM(Q12:Q33)</f>
        <v>806</v>
      </c>
      <c r="R34" s="63">
        <f>Q34/I34*100</f>
        <v>1.5734504636408002</v>
      </c>
    </row>
    <row r="35" spans="1:18" ht="20.25" customHeight="1" thickBot="1">
      <c r="A35" s="58" t="s">
        <v>17</v>
      </c>
      <c r="B35" s="5"/>
      <c r="C35" s="59"/>
      <c r="D35" s="60">
        <v>30518</v>
      </c>
      <c r="E35" s="60">
        <v>28937</v>
      </c>
      <c r="F35" s="60">
        <v>59455</v>
      </c>
      <c r="G35" s="60">
        <v>25120</v>
      </c>
      <c r="H35" s="60">
        <v>24044</v>
      </c>
      <c r="I35" s="60">
        <v>49164</v>
      </c>
      <c r="J35" s="61">
        <v>82.312078117832101</v>
      </c>
      <c r="K35" s="61">
        <v>83.090852541728594</v>
      </c>
      <c r="L35" s="61">
        <v>82.691110924228411</v>
      </c>
      <c r="M35" s="60">
        <v>362</v>
      </c>
      <c r="N35" s="62">
        <v>1.4410828025477707</v>
      </c>
      <c r="O35" s="60">
        <v>384</v>
      </c>
      <c r="P35" s="62">
        <v>1.5970720346032272</v>
      </c>
      <c r="Q35" s="60">
        <v>746</v>
      </c>
      <c r="R35" s="63">
        <v>1.5173704336506386</v>
      </c>
    </row>
    <row r="36" spans="1:18" ht="20.25" customHeight="1" thickBot="1">
      <c r="A36" s="58" t="s">
        <v>18</v>
      </c>
      <c r="B36" s="5"/>
      <c r="C36" s="59"/>
      <c r="D36" s="60">
        <v>30248.583333333336</v>
      </c>
      <c r="E36" s="60">
        <v>28989.833333333332</v>
      </c>
      <c r="F36" s="60">
        <v>59238.416666666679</v>
      </c>
      <c r="G36" s="60">
        <v>24727.833333333339</v>
      </c>
      <c r="H36" s="60">
        <v>24009.166666666668</v>
      </c>
      <c r="I36" s="60">
        <v>48736.999999999993</v>
      </c>
      <c r="J36" s="61">
        <v>81.748732034282611</v>
      </c>
      <c r="K36" s="61">
        <v>82.819264224814461</v>
      </c>
      <c r="L36" s="61">
        <v>82.27262432458663</v>
      </c>
      <c r="M36" s="60">
        <v>394</v>
      </c>
      <c r="N36" s="62">
        <v>1.5933462292827918</v>
      </c>
      <c r="O36" s="60">
        <v>404</v>
      </c>
      <c r="P36" s="62">
        <v>1.6826906389920515</v>
      </c>
      <c r="Q36" s="60">
        <v>798</v>
      </c>
      <c r="R36" s="63">
        <v>1.637359706178058</v>
      </c>
    </row>
    <row r="37" spans="1:18" ht="20.25" customHeight="1" thickBot="1">
      <c r="A37" s="64" t="s">
        <v>19</v>
      </c>
      <c r="B37" s="65"/>
      <c r="C37" s="66"/>
      <c r="D37" s="67">
        <v>29404</v>
      </c>
      <c r="E37" s="67">
        <v>28329</v>
      </c>
      <c r="F37" s="67">
        <v>57733</v>
      </c>
      <c r="G37" s="67">
        <v>23674</v>
      </c>
      <c r="H37" s="67">
        <v>23035</v>
      </c>
      <c r="I37" s="67">
        <v>46709</v>
      </c>
      <c r="J37" s="68">
        <v>80.512855393823969</v>
      </c>
      <c r="K37" s="68">
        <v>81.312436019626531</v>
      </c>
      <c r="L37" s="68">
        <v>80.905201531186663</v>
      </c>
      <c r="M37" s="67">
        <v>110</v>
      </c>
      <c r="N37" s="69">
        <v>0.46464475796232152</v>
      </c>
      <c r="O37" s="67">
        <v>123</v>
      </c>
      <c r="P37" s="69">
        <v>0.53397004558280881</v>
      </c>
      <c r="Q37" s="67">
        <v>233</v>
      </c>
      <c r="R37" s="70">
        <v>0.49883320131024</v>
      </c>
    </row>
    <row r="38" spans="1:18" ht="20.25" customHeight="1" thickBot="1">
      <c r="A38" s="64" t="s">
        <v>20</v>
      </c>
      <c r="B38" s="65"/>
      <c r="C38" s="66"/>
      <c r="D38" s="67">
        <v>29319</v>
      </c>
      <c r="E38" s="67">
        <v>28338</v>
      </c>
      <c r="F38" s="67">
        <v>57657</v>
      </c>
      <c r="G38" s="67">
        <v>23246</v>
      </c>
      <c r="H38" s="67">
        <v>22663</v>
      </c>
      <c r="I38" s="67">
        <v>45909</v>
      </c>
      <c r="J38" s="68">
        <v>79.286469524881483</v>
      </c>
      <c r="K38" s="68">
        <v>79.973886653962879</v>
      </c>
      <c r="L38" s="68">
        <v>79.624330090015093</v>
      </c>
      <c r="M38" s="67">
        <v>285</v>
      </c>
      <c r="N38" s="69">
        <v>1.2260173793340789</v>
      </c>
      <c r="O38" s="67">
        <v>326</v>
      </c>
      <c r="P38" s="69">
        <v>1.4384679874685611</v>
      </c>
      <c r="Q38" s="67">
        <v>611</v>
      </c>
      <c r="R38" s="70">
        <v>1.3308937245420287</v>
      </c>
    </row>
    <row r="39" spans="1:18">
      <c r="A39" s="71"/>
      <c r="B39" s="71"/>
      <c r="C39" s="71"/>
      <c r="D39" s="72"/>
      <c r="E39" s="72"/>
      <c r="F39" s="72"/>
      <c r="G39" s="72"/>
      <c r="H39" s="72"/>
      <c r="I39" s="72"/>
      <c r="J39" s="72"/>
      <c r="K39" s="72"/>
      <c r="L39" s="72"/>
      <c r="M39" s="73"/>
      <c r="N39" s="73"/>
      <c r="O39" s="73"/>
      <c r="P39" s="73"/>
      <c r="Q39" s="73"/>
      <c r="R39" s="73"/>
    </row>
    <row r="40" spans="1:18">
      <c r="A40" s="73" t="s">
        <v>21</v>
      </c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</row>
    <row r="41" spans="1:18">
      <c r="G41" s="74"/>
    </row>
  </sheetData>
  <mergeCells count="12">
    <mergeCell ref="O9:P9"/>
    <mergeCell ref="Q9:R9"/>
    <mergeCell ref="A7:A10"/>
    <mergeCell ref="B7:B10"/>
    <mergeCell ref="C7:C10"/>
    <mergeCell ref="D7:R7"/>
    <mergeCell ref="D8:F9"/>
    <mergeCell ref="G8:L8"/>
    <mergeCell ref="M8:R8"/>
    <mergeCell ref="G9:I9"/>
    <mergeCell ref="J9:L9"/>
    <mergeCell ref="M9:N9"/>
  </mergeCells>
  <printOptions horizontalCentered="1"/>
  <pageMargins left="0.78740157480314965" right="0.78740157480314965" top="0.59055118110236227" bottom="0.59055118110236227" header="0" footer="0.39370078740157483"/>
  <pageSetup paperSize="9" scale="64" orientation="landscape" horizontalDpi="300" verticalDpi="300" r:id="rId1"/>
  <headerFooter alignWithMargins="0">
    <oddFooter>&amp;R&amp;"Arial,Italic"Profil Kesehatan Kabupaten Batang Tahun 2016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2019-09-19T06:39:33Z</dcterms:created>
  <dcterms:modified xsi:type="dcterms:W3CDTF">2019-09-19T06:40:22Z</dcterms:modified>
</cp:coreProperties>
</file>