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5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34" i="1"/>
  <c r="J34" s="1"/>
  <c r="G34"/>
  <c r="H34" s="1"/>
  <c r="E34"/>
  <c r="D34"/>
  <c r="K32"/>
  <c r="J32"/>
  <c r="H32"/>
  <c r="F32"/>
  <c r="L32" s="1"/>
  <c r="C32"/>
  <c r="B32"/>
  <c r="A32"/>
  <c r="K31"/>
  <c r="J31"/>
  <c r="H31"/>
  <c r="F31"/>
  <c r="L31" s="1"/>
  <c r="C31"/>
  <c r="B31"/>
  <c r="A31"/>
  <c r="K30"/>
  <c r="J30"/>
  <c r="H30"/>
  <c r="F30"/>
  <c r="L30" s="1"/>
  <c r="C30"/>
  <c r="B30"/>
  <c r="A30"/>
  <c r="K29"/>
  <c r="J29"/>
  <c r="H29"/>
  <c r="F29"/>
  <c r="L29" s="1"/>
  <c r="C29"/>
  <c r="B29"/>
  <c r="A29"/>
  <c r="K28"/>
  <c r="J28"/>
  <c r="H28"/>
  <c r="F28"/>
  <c r="L28" s="1"/>
  <c r="C28"/>
  <c r="B28"/>
  <c r="A28"/>
  <c r="K27"/>
  <c r="J27"/>
  <c r="H27"/>
  <c r="F27"/>
  <c r="L27" s="1"/>
  <c r="C27"/>
  <c r="B27"/>
  <c r="A27"/>
  <c r="K26"/>
  <c r="J26"/>
  <c r="H26"/>
  <c r="F26"/>
  <c r="L26" s="1"/>
  <c r="C26"/>
  <c r="B26"/>
  <c r="A26"/>
  <c r="K25"/>
  <c r="J25"/>
  <c r="H25"/>
  <c r="F25"/>
  <c r="L25" s="1"/>
  <c r="C25"/>
  <c r="B25"/>
  <c r="A25"/>
  <c r="K24"/>
  <c r="J24"/>
  <c r="H24"/>
  <c r="F24"/>
  <c r="L24" s="1"/>
  <c r="C24"/>
  <c r="B24"/>
  <c r="A24"/>
  <c r="K23"/>
  <c r="J23"/>
  <c r="H23"/>
  <c r="F23"/>
  <c r="L23" s="1"/>
  <c r="C23"/>
  <c r="B23"/>
  <c r="A23"/>
  <c r="K22"/>
  <c r="J22"/>
  <c r="H22"/>
  <c r="F22"/>
  <c r="L22" s="1"/>
  <c r="C22"/>
  <c r="B22"/>
  <c r="A22"/>
  <c r="K21"/>
  <c r="J21"/>
  <c r="H21"/>
  <c r="F21"/>
  <c r="L21" s="1"/>
  <c r="C21"/>
  <c r="B21"/>
  <c r="A21"/>
  <c r="K20"/>
  <c r="J20"/>
  <c r="H20"/>
  <c r="F20"/>
  <c r="L20" s="1"/>
  <c r="C20"/>
  <c r="B20"/>
  <c r="A20"/>
  <c r="K19"/>
  <c r="J19"/>
  <c r="H19"/>
  <c r="F19"/>
  <c r="L19" s="1"/>
  <c r="C19"/>
  <c r="B19"/>
  <c r="A19"/>
  <c r="K18"/>
  <c r="J18"/>
  <c r="H18"/>
  <c r="F18"/>
  <c r="L18" s="1"/>
  <c r="C18"/>
  <c r="B18"/>
  <c r="A18"/>
  <c r="K17"/>
  <c r="J17"/>
  <c r="H17"/>
  <c r="F17"/>
  <c r="L17" s="1"/>
  <c r="C17"/>
  <c r="B17"/>
  <c r="A17"/>
  <c r="K16"/>
  <c r="J16"/>
  <c r="H16"/>
  <c r="F16"/>
  <c r="L16" s="1"/>
  <c r="C16"/>
  <c r="B16"/>
  <c r="A16"/>
  <c r="K15"/>
  <c r="J15"/>
  <c r="H15"/>
  <c r="F15"/>
  <c r="L15" s="1"/>
  <c r="C15"/>
  <c r="B15"/>
  <c r="A15"/>
  <c r="K14"/>
  <c r="J14"/>
  <c r="H14"/>
  <c r="F14"/>
  <c r="L14" s="1"/>
  <c r="C14"/>
  <c r="B14"/>
  <c r="A14"/>
  <c r="K13"/>
  <c r="J13"/>
  <c r="H13"/>
  <c r="F13"/>
  <c r="L13" s="1"/>
  <c r="C13"/>
  <c r="B13"/>
  <c r="A13"/>
  <c r="K12"/>
  <c r="K34" s="1"/>
  <c r="J12"/>
  <c r="H12"/>
  <c r="F12"/>
  <c r="L12" s="1"/>
  <c r="C12"/>
  <c r="B12"/>
  <c r="A12"/>
  <c r="F5"/>
  <c r="E5"/>
  <c r="F4"/>
  <c r="E4"/>
  <c r="F34" l="1"/>
  <c r="L34" s="1"/>
</calcChain>
</file>

<file path=xl/sharedStrings.xml><?xml version="1.0" encoding="utf-8"?>
<sst xmlns="http://schemas.openxmlformats.org/spreadsheetml/2006/main" count="23" uniqueCount="18">
  <si>
    <t>TABEL 52</t>
  </si>
  <si>
    <t>CAKUPAN PELAYANAN KESEHATAN USIA LANJUT MENURUT JENIS KELAMIN, KECAMATAN, DAN PUSKESMAS</t>
  </si>
  <si>
    <t>NO</t>
  </si>
  <si>
    <t>KECAMATAN</t>
  </si>
  <si>
    <t>PUSKESMAS</t>
  </si>
  <si>
    <t>USILA (60TAHUN+)</t>
  </si>
  <si>
    <t>JUMLAH</t>
  </si>
  <si>
    <t>MENDAPAT PELAYANAN KESEHATAN</t>
  </si>
  <si>
    <t>L</t>
  </si>
  <si>
    <t>P</t>
  </si>
  <si>
    <t>L+P</t>
  </si>
  <si>
    <t>%</t>
  </si>
  <si>
    <t>JUMLAH  2018</t>
  </si>
  <si>
    <t>JUMLAH  2017</t>
  </si>
  <si>
    <t>JUMLAH  2016</t>
  </si>
  <si>
    <t>JUMLAH  2015</t>
  </si>
  <si>
    <t>JUMLAH  2014</t>
  </si>
  <si>
    <t>Sumber : Bidang Kesmas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</si>
</sst>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#,##0.00\ ;&quot; (&quot;#,##0.00\);&quot; -&quot;#\ ;@\ "/>
    <numFmt numFmtId="165" formatCode="&quot;$&quot;#,##0_);[Red]\(&quot;$&quot;#,##0\)"/>
    <numFmt numFmtId="166" formatCode="&quot;$&quot;#,##0.00_);[Red]\(&quot;$&quot;#,##0.00\)"/>
  </numFmts>
  <fonts count="9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2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0">
    <xf numFmtId="0" fontId="0" fillId="0" borderId="0"/>
    <xf numFmtId="43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7" fillId="0" borderId="0"/>
    <xf numFmtId="0" fontId="7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8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37" fontId="3" fillId="0" borderId="8" xfId="1" applyNumberFormat="1" applyFont="1" applyBorder="1" applyAlignment="1">
      <alignment vertical="center"/>
    </xf>
    <xf numFmtId="43" fontId="3" fillId="0" borderId="8" xfId="1" applyFont="1" applyBorder="1" applyAlignment="1">
      <alignment vertical="center"/>
    </xf>
    <xf numFmtId="43" fontId="3" fillId="0" borderId="23" xfId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37" fontId="3" fillId="0" borderId="25" xfId="1" applyNumberFormat="1" applyFont="1" applyFill="1" applyBorder="1" applyAlignment="1">
      <alignment vertical="center"/>
    </xf>
    <xf numFmtId="37" fontId="3" fillId="0" borderId="25" xfId="1" applyNumberFormat="1" applyFont="1" applyBorder="1" applyAlignment="1">
      <alignment vertical="center"/>
    </xf>
    <xf numFmtId="43" fontId="3" fillId="0" borderId="25" xfId="1" applyFont="1" applyBorder="1" applyAlignment="1">
      <alignment vertical="center"/>
    </xf>
    <xf numFmtId="43" fontId="3" fillId="0" borderId="26" xfId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37" fontId="3" fillId="0" borderId="27" xfId="1" applyNumberFormat="1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37" fontId="3" fillId="0" borderId="31" xfId="1" applyNumberFormat="1" applyFont="1" applyBorder="1" applyAlignment="1">
      <alignment vertical="center"/>
    </xf>
    <xf numFmtId="43" fontId="3" fillId="0" borderId="31" xfId="1" applyFont="1" applyBorder="1" applyAlignment="1">
      <alignment vertical="center"/>
    </xf>
    <xf numFmtId="43" fontId="3" fillId="0" borderId="32" xfId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37" fontId="3" fillId="0" borderId="35" xfId="1" applyNumberFormat="1" applyFont="1" applyBorder="1" applyAlignment="1">
      <alignment vertical="center"/>
    </xf>
    <xf numFmtId="43" fontId="3" fillId="0" borderId="35" xfId="1" applyFont="1" applyBorder="1" applyAlignment="1">
      <alignment vertical="center"/>
    </xf>
    <xf numFmtId="43" fontId="3" fillId="0" borderId="36" xfId="1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37" fontId="3" fillId="0" borderId="40" xfId="1" applyNumberFormat="1" applyFont="1" applyBorder="1" applyAlignment="1">
      <alignment vertical="center"/>
    </xf>
    <xf numFmtId="43" fontId="3" fillId="0" borderId="40" xfId="1" applyFont="1" applyBorder="1" applyAlignment="1">
      <alignment vertical="center"/>
    </xf>
    <xf numFmtId="43" fontId="3" fillId="0" borderId="41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100">
    <cellStyle name="Comma" xfId="1" builtinId="3"/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6">
    <tabColor rgb="FF002060"/>
    <pageSetUpPr fitToPage="1"/>
  </sheetPr>
  <dimension ref="A1:O40"/>
  <sheetViews>
    <sheetView tabSelected="1" view="pageBreakPreview" zoomScale="60" zoomScaleNormal="70" workbookViewId="0">
      <selection activeCell="H19" sqref="H19"/>
    </sheetView>
  </sheetViews>
  <sheetFormatPr defaultRowHeight="15"/>
  <cols>
    <col min="1" max="1" width="5.7109375" style="2" customWidth="1"/>
    <col min="2" max="3" width="21.7109375" style="2" customWidth="1"/>
    <col min="4" max="5" width="10.7109375" style="2" customWidth="1"/>
    <col min="6" max="12" width="11.85546875" style="2" customWidth="1"/>
    <col min="13" max="16384" width="9.140625" style="2"/>
  </cols>
  <sheetData>
    <row r="1" spans="1:15">
      <c r="A1" s="1" t="s">
        <v>0</v>
      </c>
    </row>
    <row r="3" spans="1: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>
      <c r="E4" s="4" t="str">
        <f>'[1]1'!F5</f>
        <v>KABUPATEN/KOTA</v>
      </c>
      <c r="F4" s="5" t="str">
        <f>'[1]1'!G5</f>
        <v>BATANG</v>
      </c>
      <c r="G4" s="6"/>
      <c r="H4" s="6"/>
      <c r="I4" s="6"/>
      <c r="J4" s="6"/>
      <c r="K4" s="6"/>
      <c r="L4" s="6"/>
    </row>
    <row r="5" spans="1:15">
      <c r="E5" s="4" t="str">
        <f>'[1]1'!F6</f>
        <v xml:space="preserve">TAHUN </v>
      </c>
      <c r="F5" s="5">
        <f>'[1]1'!G6</f>
        <v>2018</v>
      </c>
      <c r="G5" s="6"/>
      <c r="H5" s="6"/>
      <c r="I5" s="6"/>
      <c r="J5" s="6"/>
      <c r="K5" s="6"/>
      <c r="L5" s="6"/>
    </row>
    <row r="6" spans="1:15" ht="15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8"/>
      <c r="O6" s="8"/>
    </row>
    <row r="7" spans="1:15" s="15" customFormat="1" ht="12.75" customHeight="1">
      <c r="A7" s="9" t="s">
        <v>2</v>
      </c>
      <c r="B7" s="10" t="s">
        <v>3</v>
      </c>
      <c r="C7" s="10" t="s">
        <v>4</v>
      </c>
      <c r="D7" s="11" t="s">
        <v>5</v>
      </c>
      <c r="E7" s="12"/>
      <c r="F7" s="12"/>
      <c r="G7" s="12"/>
      <c r="H7" s="12"/>
      <c r="I7" s="12"/>
      <c r="J7" s="12"/>
      <c r="K7" s="12"/>
      <c r="L7" s="13"/>
      <c r="M7" s="14"/>
      <c r="N7" s="14"/>
      <c r="O7" s="14"/>
    </row>
    <row r="8" spans="1:15" s="15" customFormat="1">
      <c r="A8" s="16"/>
      <c r="B8" s="17"/>
      <c r="C8" s="17"/>
      <c r="D8" s="18"/>
      <c r="E8" s="19"/>
      <c r="F8" s="19"/>
      <c r="G8" s="19"/>
      <c r="H8" s="19"/>
      <c r="I8" s="19"/>
      <c r="J8" s="19"/>
      <c r="K8" s="19"/>
      <c r="L8" s="20"/>
      <c r="M8" s="14"/>
      <c r="N8" s="14"/>
      <c r="O8" s="14"/>
    </row>
    <row r="9" spans="1:15" s="15" customFormat="1" ht="28.5" customHeight="1">
      <c r="A9" s="16"/>
      <c r="B9" s="17"/>
      <c r="C9" s="17"/>
      <c r="D9" s="21" t="s">
        <v>6</v>
      </c>
      <c r="E9" s="22"/>
      <c r="F9" s="23"/>
      <c r="G9" s="24" t="s">
        <v>7</v>
      </c>
      <c r="H9" s="25"/>
      <c r="I9" s="25"/>
      <c r="J9" s="25"/>
      <c r="K9" s="25"/>
      <c r="L9" s="26"/>
      <c r="M9" s="14"/>
      <c r="N9" s="14"/>
      <c r="O9" s="14"/>
    </row>
    <row r="10" spans="1:15" s="15" customFormat="1">
      <c r="A10" s="27"/>
      <c r="B10" s="28"/>
      <c r="C10" s="28"/>
      <c r="D10" s="29" t="s">
        <v>8</v>
      </c>
      <c r="E10" s="29" t="s">
        <v>9</v>
      </c>
      <c r="F10" s="29" t="s">
        <v>10</v>
      </c>
      <c r="G10" s="29" t="s">
        <v>8</v>
      </c>
      <c r="H10" s="29" t="s">
        <v>11</v>
      </c>
      <c r="I10" s="29" t="s">
        <v>9</v>
      </c>
      <c r="J10" s="29" t="s">
        <v>11</v>
      </c>
      <c r="K10" s="29" t="s">
        <v>10</v>
      </c>
      <c r="L10" s="30" t="s">
        <v>11</v>
      </c>
      <c r="M10" s="14"/>
      <c r="N10" s="14"/>
      <c r="O10" s="14"/>
    </row>
    <row r="11" spans="1:15">
      <c r="A11" s="31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3">
        <v>12</v>
      </c>
      <c r="M11" s="8"/>
      <c r="N11" s="8"/>
      <c r="O11" s="8"/>
    </row>
    <row r="12" spans="1:15">
      <c r="A12" s="34">
        <f>'[1]4'!A12</f>
        <v>1</v>
      </c>
      <c r="B12" s="35" t="str">
        <f>'[1]4'!B12</f>
        <v>Wonotunggal</v>
      </c>
      <c r="C12" s="35" t="str">
        <f>'[1]4'!C12</f>
        <v>Wonotunggal</v>
      </c>
      <c r="D12" s="36">
        <v>1755</v>
      </c>
      <c r="E12" s="36">
        <v>1959</v>
      </c>
      <c r="F12" s="36">
        <f t="shared" ref="F12:F20" si="0">SUM(D12:E12)</f>
        <v>3714</v>
      </c>
      <c r="G12" s="36">
        <v>783</v>
      </c>
      <c r="H12" s="37">
        <f>G12/D12*100</f>
        <v>44.61538461538462</v>
      </c>
      <c r="I12" s="36">
        <v>1457</v>
      </c>
      <c r="J12" s="37">
        <f>I12/E12*100</f>
        <v>74.374680959673299</v>
      </c>
      <c r="K12" s="36">
        <f t="shared" ref="K12:K31" si="1">SUM(G12,I12)</f>
        <v>2240</v>
      </c>
      <c r="L12" s="38">
        <f>K12/F12*100</f>
        <v>60.312331717824449</v>
      </c>
      <c r="M12" s="8"/>
      <c r="N12" s="8"/>
      <c r="O12" s="8"/>
    </row>
    <row r="13" spans="1:15">
      <c r="A13" s="39">
        <f>'[1]4'!A13</f>
        <v>2</v>
      </c>
      <c r="B13" s="40" t="str">
        <f>'[1]4'!B13</f>
        <v>Bandar</v>
      </c>
      <c r="C13" s="40" t="str">
        <f>'[1]4'!C13</f>
        <v>Bandar I</v>
      </c>
      <c r="D13" s="41">
        <v>3055</v>
      </c>
      <c r="E13" s="41">
        <v>3200</v>
      </c>
      <c r="F13" s="42">
        <f t="shared" si="0"/>
        <v>6255</v>
      </c>
      <c r="G13" s="42">
        <v>1104</v>
      </c>
      <c r="H13" s="43">
        <f t="shared" ref="H13:H32" si="2">G13/D13*100</f>
        <v>36.137479541734862</v>
      </c>
      <c r="I13" s="42">
        <v>1500</v>
      </c>
      <c r="J13" s="43">
        <f>I13/E13*100</f>
        <v>46.875</v>
      </c>
      <c r="K13" s="42">
        <f t="shared" si="1"/>
        <v>2604</v>
      </c>
      <c r="L13" s="44">
        <f t="shared" ref="L13:L32" si="3">K13/F13*100</f>
        <v>41.630695443645081</v>
      </c>
      <c r="M13" s="8"/>
      <c r="N13" s="8"/>
      <c r="O13" s="8"/>
    </row>
    <row r="14" spans="1:15">
      <c r="A14" s="45">
        <f>'[1]4'!A14</f>
        <v>0</v>
      </c>
      <c r="B14" s="46">
        <f>'[1]4'!B14</f>
        <v>0</v>
      </c>
      <c r="C14" s="40" t="str">
        <f>'[1]4'!C14</f>
        <v>Bandar II</v>
      </c>
      <c r="D14" s="41">
        <v>501</v>
      </c>
      <c r="E14" s="41">
        <v>603</v>
      </c>
      <c r="F14" s="42">
        <f t="shared" si="0"/>
        <v>1104</v>
      </c>
      <c r="G14" s="42">
        <v>199</v>
      </c>
      <c r="H14" s="43">
        <f t="shared" si="2"/>
        <v>39.72055888223553</v>
      </c>
      <c r="I14" s="42">
        <v>553</v>
      </c>
      <c r="J14" s="43">
        <f t="shared" ref="J14:J32" si="4">I14/E14*100</f>
        <v>91.708126036484245</v>
      </c>
      <c r="K14" s="42">
        <f t="shared" si="1"/>
        <v>752</v>
      </c>
      <c r="L14" s="44">
        <f t="shared" si="3"/>
        <v>68.115942028985515</v>
      </c>
      <c r="M14" s="8"/>
      <c r="N14" s="8"/>
      <c r="O14" s="8"/>
    </row>
    <row r="15" spans="1:15">
      <c r="A15" s="39">
        <f>'[1]4'!A15</f>
        <v>3</v>
      </c>
      <c r="B15" s="40" t="str">
        <f>'[1]4'!B15</f>
        <v>Blado</v>
      </c>
      <c r="C15" s="40" t="str">
        <f>'[1]4'!C15</f>
        <v>Blado I</v>
      </c>
      <c r="D15" s="42">
        <v>2008</v>
      </c>
      <c r="E15" s="42">
        <v>2149</v>
      </c>
      <c r="F15" s="42">
        <f t="shared" si="0"/>
        <v>4157</v>
      </c>
      <c r="G15" s="42">
        <v>1678</v>
      </c>
      <c r="H15" s="43">
        <f t="shared" si="2"/>
        <v>83.565737051792837</v>
      </c>
      <c r="I15" s="42">
        <v>1923</v>
      </c>
      <c r="J15" s="43">
        <f t="shared" si="4"/>
        <v>89.483480688692424</v>
      </c>
      <c r="K15" s="42">
        <f t="shared" si="1"/>
        <v>3601</v>
      </c>
      <c r="L15" s="44">
        <f t="shared" si="3"/>
        <v>86.624969930238152</v>
      </c>
      <c r="M15" s="8"/>
      <c r="N15" s="8"/>
      <c r="O15" s="8"/>
    </row>
    <row r="16" spans="1:15">
      <c r="A16" s="45">
        <f>'[1]4'!A16</f>
        <v>0</v>
      </c>
      <c r="B16" s="46">
        <f>'[1]4'!B16</f>
        <v>0</v>
      </c>
      <c r="C16" s="40" t="str">
        <f>'[1]4'!C16</f>
        <v>Blado II</v>
      </c>
      <c r="D16" s="42">
        <v>435</v>
      </c>
      <c r="E16" s="42">
        <v>477</v>
      </c>
      <c r="F16" s="42">
        <f t="shared" si="0"/>
        <v>912</v>
      </c>
      <c r="G16" s="42">
        <v>341</v>
      </c>
      <c r="H16" s="43">
        <f t="shared" si="2"/>
        <v>78.390804597701148</v>
      </c>
      <c r="I16" s="42">
        <v>462</v>
      </c>
      <c r="J16" s="43">
        <f t="shared" si="4"/>
        <v>96.855345911949684</v>
      </c>
      <c r="K16" s="42">
        <f t="shared" si="1"/>
        <v>803</v>
      </c>
      <c r="L16" s="44">
        <f t="shared" si="3"/>
        <v>88.048245614035096</v>
      </c>
      <c r="M16" s="8"/>
      <c r="N16" s="8"/>
      <c r="O16" s="8"/>
    </row>
    <row r="17" spans="1:15">
      <c r="A17" s="39">
        <f>'[1]4'!A17</f>
        <v>4</v>
      </c>
      <c r="B17" s="40" t="str">
        <f>'[1]4'!C17</f>
        <v xml:space="preserve">Reban </v>
      </c>
      <c r="C17" s="40" t="str">
        <f>'[1]4'!C17</f>
        <v xml:space="preserve">Reban </v>
      </c>
      <c r="D17" s="42">
        <v>2401</v>
      </c>
      <c r="E17" s="42">
        <v>2505</v>
      </c>
      <c r="F17" s="42">
        <f t="shared" si="0"/>
        <v>4906</v>
      </c>
      <c r="G17" s="42">
        <v>1792</v>
      </c>
      <c r="H17" s="43">
        <f t="shared" si="2"/>
        <v>74.635568513119537</v>
      </c>
      <c r="I17" s="42">
        <v>1895</v>
      </c>
      <c r="J17" s="43">
        <f t="shared" si="4"/>
        <v>75.648702594810374</v>
      </c>
      <c r="K17" s="42">
        <f t="shared" si="1"/>
        <v>3687</v>
      </c>
      <c r="L17" s="44">
        <f t="shared" si="3"/>
        <v>75.152874031797808</v>
      </c>
      <c r="M17" s="8"/>
      <c r="N17" s="8"/>
      <c r="O17" s="8"/>
    </row>
    <row r="18" spans="1:15">
      <c r="A18" s="39">
        <f>'[1]4'!A18</f>
        <v>5</v>
      </c>
      <c r="B18" s="40" t="str">
        <f>'[1]4'!B18</f>
        <v>Bawang</v>
      </c>
      <c r="C18" s="40" t="str">
        <f>'[1]4'!C18</f>
        <v>Bawang</v>
      </c>
      <c r="D18" s="42">
        <v>3181</v>
      </c>
      <c r="E18" s="42">
        <v>3434</v>
      </c>
      <c r="F18" s="42">
        <f t="shared" si="0"/>
        <v>6615</v>
      </c>
      <c r="G18" s="42">
        <v>2247</v>
      </c>
      <c r="H18" s="43">
        <f t="shared" si="2"/>
        <v>70.638164099339832</v>
      </c>
      <c r="I18" s="42">
        <v>2358</v>
      </c>
      <c r="J18" s="43">
        <f t="shared" si="4"/>
        <v>68.666278392545138</v>
      </c>
      <c r="K18" s="42">
        <f t="shared" si="1"/>
        <v>4605</v>
      </c>
      <c r="L18" s="44">
        <f t="shared" si="3"/>
        <v>69.614512471655331</v>
      </c>
      <c r="M18" s="8"/>
      <c r="N18" s="8"/>
      <c r="O18" s="8"/>
    </row>
    <row r="19" spans="1:15">
      <c r="A19" s="39">
        <f>'[1]4'!A19</f>
        <v>6</v>
      </c>
      <c r="B19" s="40" t="str">
        <f>'[1]4'!B19</f>
        <v>Tersono</v>
      </c>
      <c r="C19" s="40" t="str">
        <f>'[1]4'!C19</f>
        <v>Tersono</v>
      </c>
      <c r="D19" s="42">
        <v>2529</v>
      </c>
      <c r="E19" s="42">
        <v>2921</v>
      </c>
      <c r="F19" s="42">
        <f t="shared" si="0"/>
        <v>5450</v>
      </c>
      <c r="G19" s="42">
        <v>797</v>
      </c>
      <c r="H19" s="43">
        <f t="shared" si="2"/>
        <v>31.51443258204824</v>
      </c>
      <c r="I19" s="42">
        <v>2080</v>
      </c>
      <c r="J19" s="43">
        <f t="shared" si="4"/>
        <v>71.208490243067445</v>
      </c>
      <c r="K19" s="42">
        <f t="shared" si="1"/>
        <v>2877</v>
      </c>
      <c r="L19" s="44">
        <f t="shared" si="3"/>
        <v>52.788990825688074</v>
      </c>
      <c r="M19" s="8"/>
      <c r="N19" s="8"/>
      <c r="O19" s="8"/>
    </row>
    <row r="20" spans="1:15">
      <c r="A20" s="39">
        <f>'[1]4'!A20</f>
        <v>7</v>
      </c>
      <c r="B20" s="40" t="str">
        <f>'[1]4'!B20</f>
        <v>Gringsing</v>
      </c>
      <c r="C20" s="40" t="str">
        <f>'[1]4'!C20</f>
        <v>Gringsing I</v>
      </c>
      <c r="D20" s="42">
        <v>1954</v>
      </c>
      <c r="E20" s="42">
        <v>2058</v>
      </c>
      <c r="F20" s="42">
        <f t="shared" si="0"/>
        <v>4012</v>
      </c>
      <c r="G20" s="42">
        <v>1069</v>
      </c>
      <c r="H20" s="43">
        <f t="shared" si="2"/>
        <v>54.708290685772774</v>
      </c>
      <c r="I20" s="42">
        <v>1912</v>
      </c>
      <c r="J20" s="43">
        <f t="shared" si="4"/>
        <v>92.905733722060262</v>
      </c>
      <c r="K20" s="42">
        <f t="shared" si="1"/>
        <v>2981</v>
      </c>
      <c r="L20" s="44">
        <f t="shared" si="3"/>
        <v>74.302093718843466</v>
      </c>
      <c r="M20" s="8"/>
      <c r="N20" s="8"/>
      <c r="O20" s="8"/>
    </row>
    <row r="21" spans="1:15">
      <c r="A21" s="45">
        <f>'[1]4'!A21</f>
        <v>0</v>
      </c>
      <c r="B21" s="46">
        <f>'[1]4'!B21</f>
        <v>0</v>
      </c>
      <c r="C21" s="40" t="str">
        <f>'[1]4'!C21</f>
        <v>Gringsing II</v>
      </c>
      <c r="D21" s="42">
        <v>1394</v>
      </c>
      <c r="E21" s="42">
        <v>1511</v>
      </c>
      <c r="F21" s="42">
        <f t="shared" ref="F21:F31" si="5">SUM(D21:E21)</f>
        <v>2905</v>
      </c>
      <c r="G21" s="42">
        <v>539</v>
      </c>
      <c r="H21" s="43">
        <f t="shared" si="2"/>
        <v>38.665710186513628</v>
      </c>
      <c r="I21" s="42">
        <v>964</v>
      </c>
      <c r="J21" s="43">
        <f t="shared" si="4"/>
        <v>63.798808735936461</v>
      </c>
      <c r="K21" s="42">
        <f t="shared" si="1"/>
        <v>1503</v>
      </c>
      <c r="L21" s="44">
        <f t="shared" si="3"/>
        <v>51.738382099827888</v>
      </c>
      <c r="M21" s="8"/>
      <c r="N21" s="8"/>
      <c r="O21" s="8"/>
    </row>
    <row r="22" spans="1:15">
      <c r="A22" s="39">
        <f>'[1]4'!A22</f>
        <v>8</v>
      </c>
      <c r="B22" s="40" t="str">
        <f>'[1]4'!B22</f>
        <v>Limpung</v>
      </c>
      <c r="C22" s="40" t="str">
        <f>'[1]4'!C22</f>
        <v>Limpung</v>
      </c>
      <c r="D22" s="42">
        <v>2495</v>
      </c>
      <c r="E22" s="42">
        <v>3040</v>
      </c>
      <c r="F22" s="42">
        <f t="shared" si="5"/>
        <v>5535</v>
      </c>
      <c r="G22" s="42">
        <v>1654</v>
      </c>
      <c r="H22" s="43">
        <f t="shared" si="2"/>
        <v>66.292585170340672</v>
      </c>
      <c r="I22" s="42">
        <v>1706</v>
      </c>
      <c r="J22" s="43">
        <f t="shared" si="4"/>
        <v>56.118421052631582</v>
      </c>
      <c r="K22" s="42">
        <f t="shared" si="1"/>
        <v>3360</v>
      </c>
      <c r="L22" s="44">
        <f t="shared" si="3"/>
        <v>60.704607046070457</v>
      </c>
      <c r="M22" s="8"/>
      <c r="N22" s="8"/>
      <c r="O22" s="8"/>
    </row>
    <row r="23" spans="1:15">
      <c r="A23" s="39">
        <f>'[1]4'!A23</f>
        <v>9</v>
      </c>
      <c r="B23" s="40" t="str">
        <f>'[1]4'!B23</f>
        <v>Banyuputih</v>
      </c>
      <c r="C23" s="40" t="str">
        <f>'[1]4'!C23</f>
        <v>Banyuputih</v>
      </c>
      <c r="D23" s="42">
        <v>1980</v>
      </c>
      <c r="E23" s="42">
        <v>2151</v>
      </c>
      <c r="F23" s="42">
        <f t="shared" si="5"/>
        <v>4131</v>
      </c>
      <c r="G23" s="42">
        <v>997</v>
      </c>
      <c r="H23" s="43">
        <f t="shared" si="2"/>
        <v>50.353535353535349</v>
      </c>
      <c r="I23" s="42">
        <v>1992</v>
      </c>
      <c r="J23" s="43">
        <f t="shared" si="4"/>
        <v>92.608089260808924</v>
      </c>
      <c r="K23" s="42">
        <f t="shared" si="1"/>
        <v>2989</v>
      </c>
      <c r="L23" s="44">
        <f t="shared" si="3"/>
        <v>72.355361897845555</v>
      </c>
      <c r="M23" s="8"/>
      <c r="N23" s="8"/>
      <c r="O23" s="8"/>
    </row>
    <row r="24" spans="1:15">
      <c r="A24" s="39">
        <f>'[1]4'!A24</f>
        <v>10</v>
      </c>
      <c r="B24" s="40" t="str">
        <f>'[1]4'!B24</f>
        <v>Subah</v>
      </c>
      <c r="C24" s="40" t="str">
        <f>'[1]4'!C24</f>
        <v>Subah</v>
      </c>
      <c r="D24" s="42">
        <v>3229</v>
      </c>
      <c r="E24" s="42">
        <v>3611</v>
      </c>
      <c r="F24" s="42">
        <f t="shared" si="5"/>
        <v>6840</v>
      </c>
      <c r="G24" s="42">
        <v>1791</v>
      </c>
      <c r="H24" s="43">
        <f t="shared" si="2"/>
        <v>55.46608857231341</v>
      </c>
      <c r="I24" s="42">
        <v>3540</v>
      </c>
      <c r="J24" s="43">
        <f t="shared" si="4"/>
        <v>98.03378565494323</v>
      </c>
      <c r="K24" s="42">
        <f t="shared" si="1"/>
        <v>5331</v>
      </c>
      <c r="L24" s="44">
        <f t="shared" si="3"/>
        <v>77.938596491228068</v>
      </c>
      <c r="M24" s="8"/>
      <c r="N24" s="8"/>
      <c r="O24" s="8"/>
    </row>
    <row r="25" spans="1:15">
      <c r="A25" s="39">
        <f>'[1]4'!A25</f>
        <v>11</v>
      </c>
      <c r="B25" s="40" t="str">
        <f>'[1]4'!B25</f>
        <v>Pecalungan</v>
      </c>
      <c r="C25" s="40" t="str">
        <f>'[1]4'!C25</f>
        <v>Pecalungan</v>
      </c>
      <c r="D25" s="42">
        <v>1948</v>
      </c>
      <c r="E25" s="42">
        <v>2206</v>
      </c>
      <c r="F25" s="42">
        <f t="shared" si="5"/>
        <v>4154</v>
      </c>
      <c r="G25" s="42">
        <v>399</v>
      </c>
      <c r="H25" s="43">
        <f t="shared" si="2"/>
        <v>20.482546201232033</v>
      </c>
      <c r="I25" s="42">
        <v>1402</v>
      </c>
      <c r="J25" s="43">
        <f t="shared" si="4"/>
        <v>63.553943789664544</v>
      </c>
      <c r="K25" s="42">
        <f t="shared" si="1"/>
        <v>1801</v>
      </c>
      <c r="L25" s="44">
        <f t="shared" si="3"/>
        <v>43.355801636976409</v>
      </c>
      <c r="M25" s="8"/>
      <c r="N25" s="8"/>
      <c r="O25" s="8"/>
    </row>
    <row r="26" spans="1:15">
      <c r="A26" s="39">
        <f>'[1]4'!A26</f>
        <v>12</v>
      </c>
      <c r="B26" s="40" t="str">
        <f>'[1]4'!B26</f>
        <v>Tulis</v>
      </c>
      <c r="C26" s="40" t="str">
        <f>'[1]4'!C26</f>
        <v>Tulis</v>
      </c>
      <c r="D26" s="42">
        <v>1984</v>
      </c>
      <c r="E26" s="42">
        <v>2412</v>
      </c>
      <c r="F26" s="42">
        <f t="shared" si="5"/>
        <v>4396</v>
      </c>
      <c r="G26" s="42">
        <v>994</v>
      </c>
      <c r="H26" s="43">
        <f t="shared" si="2"/>
        <v>50.100806451612897</v>
      </c>
      <c r="I26" s="42">
        <v>1988</v>
      </c>
      <c r="J26" s="43">
        <f t="shared" si="4"/>
        <v>82.421227197346596</v>
      </c>
      <c r="K26" s="42">
        <f t="shared" si="1"/>
        <v>2982</v>
      </c>
      <c r="L26" s="44">
        <f t="shared" si="3"/>
        <v>67.834394904458591</v>
      </c>
      <c r="M26" s="8"/>
      <c r="N26" s="8"/>
      <c r="O26" s="8"/>
    </row>
    <row r="27" spans="1:15">
      <c r="A27" s="39">
        <f>'[1]4'!A27</f>
        <v>13</v>
      </c>
      <c r="B27" s="40" t="str">
        <f>'[1]4'!B27</f>
        <v>Kandeman</v>
      </c>
      <c r="C27" s="40" t="str">
        <f>'[1]4'!C27</f>
        <v>Kandeman</v>
      </c>
      <c r="D27" s="42">
        <v>2322</v>
      </c>
      <c r="E27" s="42">
        <v>2782</v>
      </c>
      <c r="F27" s="42">
        <f t="shared" si="5"/>
        <v>5104</v>
      </c>
      <c r="G27" s="42">
        <v>385</v>
      </c>
      <c r="H27" s="43">
        <f t="shared" si="2"/>
        <v>16.580534022394488</v>
      </c>
      <c r="I27" s="42">
        <v>2302</v>
      </c>
      <c r="J27" s="43">
        <f t="shared" si="4"/>
        <v>82.746225736879936</v>
      </c>
      <c r="K27" s="42">
        <f t="shared" si="1"/>
        <v>2687</v>
      </c>
      <c r="L27" s="44">
        <f t="shared" si="3"/>
        <v>52.644984326018808</v>
      </c>
      <c r="M27" s="8"/>
      <c r="N27" s="8"/>
      <c r="O27" s="8"/>
    </row>
    <row r="28" spans="1:15">
      <c r="A28" s="39">
        <f>'[1]4'!A28</f>
        <v>14</v>
      </c>
      <c r="B28" s="40" t="str">
        <f>'[1]4'!B28</f>
        <v>Batang</v>
      </c>
      <c r="C28" s="40" t="str">
        <f>'[1]4'!C28</f>
        <v>Batang I</v>
      </c>
      <c r="D28" s="42">
        <v>1802</v>
      </c>
      <c r="E28" s="42">
        <v>1949</v>
      </c>
      <c r="F28" s="42">
        <f t="shared" si="5"/>
        <v>3751</v>
      </c>
      <c r="G28" s="42">
        <v>1722</v>
      </c>
      <c r="H28" s="43">
        <f t="shared" si="2"/>
        <v>95.560488346281915</v>
      </c>
      <c r="I28" s="42">
        <v>1834</v>
      </c>
      <c r="J28" s="43">
        <f t="shared" si="4"/>
        <v>94.099538224730622</v>
      </c>
      <c r="K28" s="42">
        <f t="shared" si="1"/>
        <v>3556</v>
      </c>
      <c r="L28" s="44">
        <f t="shared" si="3"/>
        <v>94.801386296987459</v>
      </c>
      <c r="M28" s="8"/>
      <c r="N28" s="8"/>
      <c r="O28" s="8"/>
    </row>
    <row r="29" spans="1:15">
      <c r="A29" s="45">
        <f>'[1]4'!A29</f>
        <v>0</v>
      </c>
      <c r="B29" s="46">
        <f>'[1]4'!B29</f>
        <v>0</v>
      </c>
      <c r="C29" s="40" t="str">
        <f>'[1]4'!C29</f>
        <v>Batang II</v>
      </c>
      <c r="D29" s="42">
        <v>1289</v>
      </c>
      <c r="E29" s="42">
        <v>1434</v>
      </c>
      <c r="F29" s="42">
        <f t="shared" si="5"/>
        <v>2723</v>
      </c>
      <c r="G29" s="42">
        <v>450</v>
      </c>
      <c r="H29" s="43">
        <f t="shared" si="2"/>
        <v>34.910783553141975</v>
      </c>
      <c r="I29" s="42">
        <v>1050</v>
      </c>
      <c r="J29" s="43">
        <f t="shared" si="4"/>
        <v>73.221757322175733</v>
      </c>
      <c r="K29" s="42">
        <f t="shared" si="1"/>
        <v>1500</v>
      </c>
      <c r="L29" s="44">
        <f t="shared" si="3"/>
        <v>55.086301872934264</v>
      </c>
      <c r="M29" s="8"/>
      <c r="N29" s="8"/>
      <c r="O29" s="8"/>
    </row>
    <row r="30" spans="1:15">
      <c r="A30" s="45">
        <f>'[1]4'!A30</f>
        <v>0</v>
      </c>
      <c r="B30" s="46">
        <f>'[1]4'!B30</f>
        <v>0</v>
      </c>
      <c r="C30" s="40" t="str">
        <f>'[1]4'!C30</f>
        <v>Batang III</v>
      </c>
      <c r="D30" s="42">
        <v>889</v>
      </c>
      <c r="E30" s="42">
        <v>923</v>
      </c>
      <c r="F30" s="42">
        <f t="shared" si="5"/>
        <v>1812</v>
      </c>
      <c r="G30" s="42">
        <v>62</v>
      </c>
      <c r="H30" s="43">
        <f t="shared" si="2"/>
        <v>6.9741282339707542</v>
      </c>
      <c r="I30" s="42">
        <v>164</v>
      </c>
      <c r="J30" s="43">
        <f t="shared" si="4"/>
        <v>17.768147345612135</v>
      </c>
      <c r="K30" s="42">
        <f t="shared" si="1"/>
        <v>226</v>
      </c>
      <c r="L30" s="44">
        <f t="shared" si="3"/>
        <v>12.472406181015453</v>
      </c>
      <c r="M30" s="8"/>
      <c r="N30" s="8"/>
      <c r="O30" s="8"/>
    </row>
    <row r="31" spans="1:15">
      <c r="A31" s="45">
        <f>'[1]4'!A31</f>
        <v>0</v>
      </c>
      <c r="B31" s="46">
        <f>'[1]4'!B31</f>
        <v>0</v>
      </c>
      <c r="C31" s="40" t="str">
        <f>'[1]4'!C31</f>
        <v>Batang IV</v>
      </c>
      <c r="D31" s="42">
        <v>1572</v>
      </c>
      <c r="E31" s="42">
        <v>1682</v>
      </c>
      <c r="F31" s="42">
        <f t="shared" si="5"/>
        <v>3254</v>
      </c>
      <c r="G31" s="42">
        <v>478</v>
      </c>
      <c r="H31" s="43">
        <f t="shared" si="2"/>
        <v>30.407124681933844</v>
      </c>
      <c r="I31" s="42">
        <v>1615</v>
      </c>
      <c r="J31" s="43">
        <f t="shared" si="4"/>
        <v>96.016646848989296</v>
      </c>
      <c r="K31" s="42">
        <f t="shared" si="1"/>
        <v>2093</v>
      </c>
      <c r="L31" s="44">
        <f t="shared" si="3"/>
        <v>64.32083589428396</v>
      </c>
      <c r="M31" s="8"/>
      <c r="N31" s="8"/>
      <c r="O31" s="8"/>
    </row>
    <row r="32" spans="1:15">
      <c r="A32" s="39">
        <f>'[1]4'!A32</f>
        <v>15</v>
      </c>
      <c r="B32" s="40" t="str">
        <f>'[1]4'!B32</f>
        <v>Warungasem</v>
      </c>
      <c r="C32" s="40" t="str">
        <f>'[1]4'!C32</f>
        <v>Warungasem</v>
      </c>
      <c r="D32" s="42">
        <v>2107</v>
      </c>
      <c r="E32" s="42">
        <v>2583</v>
      </c>
      <c r="F32" s="42">
        <f>SUM(D32:E32)</f>
        <v>4690</v>
      </c>
      <c r="G32" s="42">
        <v>739</v>
      </c>
      <c r="H32" s="43">
        <f t="shared" si="2"/>
        <v>35.073564309444713</v>
      </c>
      <c r="I32" s="42">
        <v>1371</v>
      </c>
      <c r="J32" s="43">
        <f t="shared" si="4"/>
        <v>53.077816492450637</v>
      </c>
      <c r="K32" s="42">
        <f>SUM(G32,I32)</f>
        <v>2110</v>
      </c>
      <c r="L32" s="44">
        <f t="shared" si="3"/>
        <v>44.989339019189764</v>
      </c>
      <c r="M32" s="8"/>
      <c r="N32" s="8"/>
      <c r="O32" s="8"/>
    </row>
    <row r="33" spans="1:15" ht="15.75" thickBot="1">
      <c r="A33" s="47"/>
      <c r="B33" s="48"/>
      <c r="C33" s="48"/>
      <c r="D33" s="49"/>
      <c r="E33" s="49"/>
      <c r="F33" s="49"/>
      <c r="G33" s="49"/>
      <c r="H33" s="37"/>
      <c r="I33" s="49"/>
      <c r="J33" s="37"/>
      <c r="K33" s="49"/>
      <c r="L33" s="38"/>
      <c r="M33" s="8"/>
      <c r="N33" s="8"/>
      <c r="O33" s="8"/>
    </row>
    <row r="34" spans="1:15" ht="18" customHeight="1" thickBot="1">
      <c r="A34" s="50" t="s">
        <v>12</v>
      </c>
      <c r="B34" s="51"/>
      <c r="C34" s="52"/>
      <c r="D34" s="53">
        <f>SUM(D12:D33)</f>
        <v>40830</v>
      </c>
      <c r="E34" s="53">
        <f>SUM(E12:E33)</f>
        <v>45590</v>
      </c>
      <c r="F34" s="53">
        <f>SUM(F12:F33)</f>
        <v>86420</v>
      </c>
      <c r="G34" s="53">
        <f>SUM(G12:G33)</f>
        <v>20220</v>
      </c>
      <c r="H34" s="54">
        <f>G34/D34*100</f>
        <v>49.522409992652463</v>
      </c>
      <c r="I34" s="53">
        <f>SUM(I12:I33)</f>
        <v>34068</v>
      </c>
      <c r="J34" s="54">
        <f>I34/E34*100</f>
        <v>74.726913796885285</v>
      </c>
      <c r="K34" s="53">
        <f>SUM(K12:K33)</f>
        <v>54288</v>
      </c>
      <c r="L34" s="55">
        <f>K34/F34*100</f>
        <v>62.818791946308728</v>
      </c>
      <c r="M34" s="8"/>
      <c r="N34" s="8"/>
      <c r="O34" s="8"/>
    </row>
    <row r="35" spans="1:15" ht="18" customHeight="1" thickBot="1">
      <c r="A35" s="56" t="s">
        <v>13</v>
      </c>
      <c r="B35" s="7"/>
      <c r="C35" s="57"/>
      <c r="D35" s="58">
        <v>50678</v>
      </c>
      <c r="E35" s="58">
        <v>58603</v>
      </c>
      <c r="F35" s="58">
        <v>109281</v>
      </c>
      <c r="G35" s="58">
        <v>20339</v>
      </c>
      <c r="H35" s="59">
        <v>40.133785863688388</v>
      </c>
      <c r="I35" s="58">
        <v>38531</v>
      </c>
      <c r="J35" s="59">
        <v>65.749193727283583</v>
      </c>
      <c r="K35" s="58">
        <v>58870</v>
      </c>
      <c r="L35" s="60">
        <v>53.87029767297151</v>
      </c>
      <c r="M35" s="8"/>
      <c r="N35" s="8"/>
      <c r="O35" s="8"/>
    </row>
    <row r="36" spans="1:15" ht="18" customHeight="1" thickBot="1">
      <c r="A36" s="56" t="s">
        <v>14</v>
      </c>
      <c r="B36" s="7"/>
      <c r="C36" s="57"/>
      <c r="D36" s="58">
        <v>36889</v>
      </c>
      <c r="E36" s="58">
        <v>42237</v>
      </c>
      <c r="F36" s="58">
        <v>79126</v>
      </c>
      <c r="G36" s="58">
        <v>26043</v>
      </c>
      <c r="H36" s="59">
        <v>70.598281330477917</v>
      </c>
      <c r="I36" s="58">
        <v>33508</v>
      </c>
      <c r="J36" s="59">
        <v>79.333285981485417</v>
      </c>
      <c r="K36" s="58">
        <v>59551</v>
      </c>
      <c r="L36" s="60">
        <v>75.260976164598233</v>
      </c>
      <c r="M36" s="8"/>
      <c r="N36" s="8"/>
      <c r="O36" s="8"/>
    </row>
    <row r="37" spans="1:15" ht="18" customHeight="1" thickBot="1">
      <c r="A37" s="61" t="s">
        <v>15</v>
      </c>
      <c r="B37" s="62"/>
      <c r="C37" s="63"/>
      <c r="D37" s="64">
        <v>31817</v>
      </c>
      <c r="E37" s="64">
        <v>34389</v>
      </c>
      <c r="F37" s="64">
        <v>66206</v>
      </c>
      <c r="G37" s="64">
        <v>21725</v>
      </c>
      <c r="H37" s="65">
        <v>68.281107583995976</v>
      </c>
      <c r="I37" s="64">
        <v>27008</v>
      </c>
      <c r="J37" s="65">
        <v>78.536741399866244</v>
      </c>
      <c r="K37" s="64">
        <v>48733</v>
      </c>
      <c r="L37" s="66">
        <v>73.608132193456782</v>
      </c>
      <c r="M37" s="8"/>
      <c r="N37" s="8"/>
      <c r="O37" s="8"/>
    </row>
    <row r="38" spans="1:15" ht="18" customHeight="1" thickBot="1">
      <c r="A38" s="61" t="s">
        <v>16</v>
      </c>
      <c r="B38" s="62"/>
      <c r="C38" s="63"/>
      <c r="D38" s="64">
        <v>32231</v>
      </c>
      <c r="E38" s="64">
        <v>35357</v>
      </c>
      <c r="F38" s="64">
        <v>67588</v>
      </c>
      <c r="G38" s="64">
        <v>21008</v>
      </c>
      <c r="H38" s="65">
        <v>65.179485588408667</v>
      </c>
      <c r="I38" s="64">
        <v>24983</v>
      </c>
      <c r="J38" s="65">
        <v>70.659275391011676</v>
      </c>
      <c r="K38" s="64">
        <v>45991</v>
      </c>
      <c r="L38" s="66">
        <v>68.046102858495601</v>
      </c>
      <c r="M38" s="8"/>
      <c r="N38" s="8"/>
      <c r="O38" s="8"/>
    </row>
    <row r="39" spans="1:1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1:15">
      <c r="A40" s="2" t="s">
        <v>17</v>
      </c>
    </row>
  </sheetData>
  <mergeCells count="7">
    <mergeCell ref="A3:L3"/>
    <mergeCell ref="A7:A10"/>
    <mergeCell ref="B7:B10"/>
    <mergeCell ref="C7:C10"/>
    <mergeCell ref="D7:L8"/>
    <mergeCell ref="D9:F9"/>
    <mergeCell ref="G9:L9"/>
  </mergeCells>
  <printOptions horizontalCentered="1"/>
  <pageMargins left="0.78740157480314965" right="0.78740157480314965" top="0.59055118110236227" bottom="0.59055118110236227" header="0" footer="0.39370078740157483"/>
  <pageSetup paperSize="9" scale="82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2019-09-19T06:48:44Z</dcterms:created>
  <dcterms:modified xsi:type="dcterms:W3CDTF">2019-09-19T06:49:38Z</dcterms:modified>
</cp:coreProperties>
</file>