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54" sheetId="1" r:id="rId1"/>
  </sheets>
  <externalReferences>
    <externalReference r:id="rId2"/>
  </externalReferences>
  <definedNames>
    <definedName name="_xlnm.Print_Area" localSheetId="0">'54'!$A$1:$K$48</definedName>
    <definedName name="Z_17D7C177_D9B1_4DC1_9138_49FE7AC6BB29_.wvu.PrintArea" localSheetId="0" hidden="1">'54'!$A$1:$H$47</definedName>
  </definedNames>
  <calcPr calcId="124519"/>
</workbook>
</file>

<file path=xl/calcChain.xml><?xml version="1.0" encoding="utf-8"?>
<calcChain xmlns="http://schemas.openxmlformats.org/spreadsheetml/2006/main">
  <c r="G44" i="1"/>
  <c r="F44"/>
  <c r="H44" s="1"/>
  <c r="D44"/>
  <c r="C44"/>
  <c r="E44" s="1"/>
  <c r="K42"/>
  <c r="J42"/>
  <c r="I42"/>
  <c r="G42"/>
  <c r="F42"/>
  <c r="E42"/>
  <c r="D42"/>
  <c r="C42"/>
  <c r="K40"/>
  <c r="H40"/>
  <c r="H42" s="1"/>
  <c r="E40"/>
  <c r="J39"/>
  <c r="I39"/>
  <c r="G39"/>
  <c r="F39"/>
  <c r="D39"/>
  <c r="C39"/>
  <c r="K37"/>
  <c r="H37"/>
  <c r="E37"/>
  <c r="K36"/>
  <c r="K39" s="1"/>
  <c r="H36"/>
  <c r="E36"/>
  <c r="E39" s="1"/>
  <c r="K35"/>
  <c r="H35"/>
  <c r="H39" s="1"/>
  <c r="E35"/>
  <c r="J34"/>
  <c r="J43" s="1"/>
  <c r="I34"/>
  <c r="I43" s="1"/>
  <c r="G34"/>
  <c r="G43" s="1"/>
  <c r="G45" s="1"/>
  <c r="F34"/>
  <c r="F43" s="1"/>
  <c r="F45" s="1"/>
  <c r="D34"/>
  <c r="D43" s="1"/>
  <c r="D45" s="1"/>
  <c r="C34"/>
  <c r="C43" s="1"/>
  <c r="C45" s="1"/>
  <c r="K32"/>
  <c r="H32"/>
  <c r="E32"/>
  <c r="B32"/>
  <c r="K31"/>
  <c r="H31"/>
  <c r="E31"/>
  <c r="B31"/>
  <c r="K30"/>
  <c r="H30"/>
  <c r="E30"/>
  <c r="B30"/>
  <c r="K29"/>
  <c r="H29"/>
  <c r="E29"/>
  <c r="B29"/>
  <c r="K28"/>
  <c r="H28"/>
  <c r="E28"/>
  <c r="B28"/>
  <c r="K27"/>
  <c r="H27"/>
  <c r="E27"/>
  <c r="B27"/>
  <c r="K26"/>
  <c r="H26"/>
  <c r="E26"/>
  <c r="B26"/>
  <c r="K25"/>
  <c r="H25"/>
  <c r="E25"/>
  <c r="B25"/>
  <c r="K24"/>
  <c r="H24"/>
  <c r="E24"/>
  <c r="B24"/>
  <c r="K23"/>
  <c r="H23"/>
  <c r="E23"/>
  <c r="B23"/>
  <c r="K22"/>
  <c r="H22"/>
  <c r="E22"/>
  <c r="B22"/>
  <c r="K21"/>
  <c r="H21"/>
  <c r="E21"/>
  <c r="B21"/>
  <c r="K20"/>
  <c r="H20"/>
  <c r="E20"/>
  <c r="B20"/>
  <c r="K19"/>
  <c r="H19"/>
  <c r="E19"/>
  <c r="B19"/>
  <c r="K18"/>
  <c r="H18"/>
  <c r="E18"/>
  <c r="B18"/>
  <c r="K17"/>
  <c r="H17"/>
  <c r="E17"/>
  <c r="B17"/>
  <c r="K16"/>
  <c r="H16"/>
  <c r="E16"/>
  <c r="B16"/>
  <c r="K15"/>
  <c r="H15"/>
  <c r="E15"/>
  <c r="B15"/>
  <c r="K14"/>
  <c r="H14"/>
  <c r="E14"/>
  <c r="B14"/>
  <c r="K13"/>
  <c r="H13"/>
  <c r="E13"/>
  <c r="B13"/>
  <c r="K12"/>
  <c r="K34" s="1"/>
  <c r="K43" s="1"/>
  <c r="H12"/>
  <c r="H34" s="1"/>
  <c r="E12"/>
  <c r="E34" s="1"/>
  <c r="E43" s="1"/>
  <c r="E45" s="1"/>
  <c r="B12"/>
  <c r="E5"/>
  <c r="D5"/>
  <c r="E4"/>
  <c r="D4"/>
  <c r="H43" l="1"/>
  <c r="H45" s="1"/>
</calcChain>
</file>

<file path=xl/sharedStrings.xml><?xml version="1.0" encoding="utf-8"?>
<sst xmlns="http://schemas.openxmlformats.org/spreadsheetml/2006/main" count="32" uniqueCount="26">
  <si>
    <t>TABEL  54</t>
  </si>
  <si>
    <t>JUMLAH KUNJUNGAN RAWAT JALAN, RAWAT INAP, DAN KUNJUNGAN GANGGUAN JIWA DI SARANA PELAYANAN KESEHATAN</t>
  </si>
  <si>
    <t xml:space="preserve">                                                                                                                   TAHUN ……….</t>
  </si>
  <si>
    <t>NO</t>
  </si>
  <si>
    <t>SARANA PELAYANAN KESEHATAN</t>
  </si>
  <si>
    <t>JUMLAH KUNJUNGAN</t>
  </si>
  <si>
    <t>KUNJUNGAN GANGGUAN JIWA</t>
  </si>
  <si>
    <t>RAWAT JALAN</t>
  </si>
  <si>
    <t>RAWAT INAP</t>
  </si>
  <si>
    <t>JUMLAH</t>
  </si>
  <si>
    <t>L</t>
  </si>
  <si>
    <t>P</t>
  </si>
  <si>
    <t>L+P</t>
  </si>
  <si>
    <t>Puskesmas …..</t>
  </si>
  <si>
    <t>SUB JUMLAH I</t>
  </si>
  <si>
    <t>RSU BATANG</t>
  </si>
  <si>
    <t>RSU Limpung</t>
  </si>
  <si>
    <t>RS QIM</t>
  </si>
  <si>
    <t>SUB JUMLAH II</t>
  </si>
  <si>
    <t>Sarana Yankes lainnya (sebutkan)</t>
  </si>
  <si>
    <t>SUB JUMLAH III</t>
  </si>
  <si>
    <t xml:space="preserve">JUMLAH </t>
  </si>
  <si>
    <t xml:space="preserve">JUMLAH PENDUDUK </t>
  </si>
  <si>
    <t>CAKUPAN KUNJUNGAN (%)</t>
  </si>
  <si>
    <t>Sumber : Bidang Pelayanan dan SDK</t>
  </si>
  <si>
    <t>Catatan: Puskesmas non rawat inap hanya melayani kunjungan rawat jalan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</si>
</sst>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.00\ ;&quot; (&quot;#,##0.00\);&quot; -&quot;#\ ;@\ "/>
    <numFmt numFmtId="165" formatCode="&quot;$&quot;#,##0_);[Red]\(&quot;$&quot;#,##0\)"/>
    <numFmt numFmtId="166" formatCode="&quot;$&quot;#,##0.00_);[Red]\(&quot;$&quot;#,##0.00\)"/>
  </numFmts>
  <fonts count="9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sz val="12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0">
    <xf numFmtId="0" fontId="0" fillId="0" borderId="0" xfId="0"/>
    <xf numFmtId="0" fontId="3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37" fontId="3" fillId="0" borderId="7" xfId="1" applyNumberFormat="1" applyFont="1" applyFill="1" applyBorder="1" applyAlignment="1">
      <alignment vertical="center"/>
    </xf>
    <xf numFmtId="37" fontId="3" fillId="0" borderId="17" xfId="1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37" fontId="3" fillId="0" borderId="19" xfId="2" applyNumberFormat="1" applyFont="1" applyFill="1" applyBorder="1" applyAlignment="1">
      <alignment vertical="center"/>
    </xf>
    <xf numFmtId="37" fontId="3" fillId="0" borderId="19" xfId="1" applyNumberFormat="1" applyFont="1" applyFill="1" applyBorder="1" applyAlignment="1">
      <alignment vertical="center"/>
    </xf>
    <xf numFmtId="37" fontId="3" fillId="0" borderId="20" xfId="1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37" fontId="3" fillId="0" borderId="23" xfId="1" applyNumberFormat="1" applyFont="1" applyFill="1" applyBorder="1" applyAlignment="1">
      <alignment vertical="center"/>
    </xf>
    <xf numFmtId="37" fontId="3" fillId="0" borderId="15" xfId="1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37" fontId="3" fillId="0" borderId="26" xfId="1" applyNumberFormat="1" applyFont="1" applyFill="1" applyBorder="1" applyAlignment="1">
      <alignment vertical="center"/>
    </xf>
    <xf numFmtId="37" fontId="3" fillId="0" borderId="26" xfId="2" applyNumberFormat="1" applyFont="1" applyFill="1" applyBorder="1" applyAlignment="1">
      <alignment vertical="center"/>
    </xf>
    <xf numFmtId="37" fontId="3" fillId="0" borderId="27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37" fontId="3" fillId="0" borderId="29" xfId="1" applyNumberFormat="1" applyFont="1" applyFill="1" applyBorder="1" applyAlignment="1">
      <alignment vertical="center"/>
    </xf>
    <xf numFmtId="37" fontId="3" fillId="0" borderId="29" xfId="2" applyNumberFormat="1" applyFont="1" applyFill="1" applyBorder="1" applyAlignment="1">
      <alignment vertical="center"/>
    </xf>
    <xf numFmtId="37" fontId="3" fillId="0" borderId="30" xfId="1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37" fontId="3" fillId="0" borderId="13" xfId="1" applyNumberFormat="1" applyFont="1" applyFill="1" applyBorder="1" applyAlignment="1">
      <alignment vertical="center"/>
    </xf>
    <xf numFmtId="37" fontId="3" fillId="0" borderId="14" xfId="1" applyNumberFormat="1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7" fontId="3" fillId="0" borderId="4" xfId="1" applyNumberFormat="1" applyFont="1" applyFill="1" applyBorder="1" applyAlignment="1">
      <alignment vertical="center"/>
    </xf>
    <xf numFmtId="37" fontId="3" fillId="0" borderId="37" xfId="1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37" fontId="3" fillId="0" borderId="39" xfId="1" applyNumberFormat="1" applyFont="1" applyFill="1" applyBorder="1" applyAlignment="1">
      <alignment horizontal="center" vertical="center"/>
    </xf>
    <xf numFmtId="37" fontId="3" fillId="0" borderId="40" xfId="1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39" fontId="3" fillId="0" borderId="42" xfId="1" applyNumberFormat="1" applyFont="1" applyFill="1" applyBorder="1" applyAlignment="1">
      <alignment vertical="center"/>
    </xf>
    <xf numFmtId="37" fontId="3" fillId="0" borderId="43" xfId="1" applyNumberFormat="1" applyFont="1" applyFill="1" applyBorder="1" applyAlignment="1">
      <alignment horizontal="center" vertical="center"/>
    </xf>
    <xf numFmtId="37" fontId="3" fillId="0" borderId="44" xfId="1" applyNumberFormat="1" applyFont="1" applyFill="1" applyBorder="1" applyAlignment="1">
      <alignment horizontal="center" vertical="center"/>
    </xf>
  </cellXfs>
  <cellStyles count="100">
    <cellStyle name="Comma [0]" xfId="1" builtinId="6"/>
    <cellStyle name="Comma [0] 2" xfId="3"/>
    <cellStyle name="Comma [0] 2 2" xfId="2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>
        <row r="28">
          <cell r="C28">
            <v>380574</v>
          </cell>
          <cell r="D28">
            <v>381803</v>
          </cell>
        </row>
      </sheetData>
      <sheetData sheetId="3"/>
      <sheetData sheetId="4">
        <row r="12">
          <cell r="C12" t="str">
            <v>Wonotunggal</v>
          </cell>
        </row>
        <row r="13">
          <cell r="C13" t="str">
            <v>Bandar I</v>
          </cell>
        </row>
        <row r="14">
          <cell r="C14" t="str">
            <v>Bandar II</v>
          </cell>
        </row>
        <row r="15">
          <cell r="C15" t="str">
            <v>Blado I</v>
          </cell>
        </row>
        <row r="16">
          <cell r="C16" t="str">
            <v>Blado II</v>
          </cell>
        </row>
        <row r="17">
          <cell r="C17" t="str">
            <v xml:space="preserve">Reban </v>
          </cell>
        </row>
        <row r="18">
          <cell r="C18" t="str">
            <v>Bawang</v>
          </cell>
        </row>
        <row r="19">
          <cell r="C19" t="str">
            <v>Tersono</v>
          </cell>
        </row>
        <row r="20">
          <cell r="C20" t="str">
            <v>Gringsing I</v>
          </cell>
        </row>
        <row r="21">
          <cell r="C21" t="str">
            <v>Gringsing II</v>
          </cell>
        </row>
        <row r="22">
          <cell r="C22" t="str">
            <v>Limpung</v>
          </cell>
        </row>
        <row r="23">
          <cell r="C23" t="str">
            <v>Banyuputih</v>
          </cell>
        </row>
        <row r="24">
          <cell r="C24" t="str">
            <v>Subah</v>
          </cell>
        </row>
        <row r="25">
          <cell r="C25" t="str">
            <v>Pecalungan</v>
          </cell>
        </row>
        <row r="26">
          <cell r="C26" t="str">
            <v>Tulis</v>
          </cell>
        </row>
        <row r="27">
          <cell r="C27" t="str">
            <v>Kandeman</v>
          </cell>
        </row>
        <row r="28"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6">
    <tabColor rgb="FFFFFF00"/>
    <pageSetUpPr fitToPage="1"/>
  </sheetPr>
  <dimension ref="A1:AV48"/>
  <sheetViews>
    <sheetView tabSelected="1" view="pageBreakPreview" zoomScale="60" zoomScaleNormal="75" workbookViewId="0">
      <selection activeCell="A6" sqref="A6"/>
    </sheetView>
  </sheetViews>
  <sheetFormatPr defaultRowHeight="15"/>
  <cols>
    <col min="1" max="1" width="5.7109375" style="2" customWidth="1"/>
    <col min="2" max="2" width="40.7109375" style="2" customWidth="1"/>
    <col min="3" max="8" width="12.42578125" style="2" customWidth="1"/>
    <col min="9" max="9" width="11.42578125" style="2" customWidth="1"/>
    <col min="10" max="10" width="13.7109375" style="2" customWidth="1"/>
    <col min="11" max="11" width="13.140625" style="2" customWidth="1"/>
    <col min="12" max="16384" width="9.140625" style="2"/>
  </cols>
  <sheetData>
    <row r="1" spans="1:48">
      <c r="A1" s="1" t="s">
        <v>0</v>
      </c>
      <c r="C1" s="3"/>
    </row>
    <row r="3" spans="1:48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</row>
    <row r="4" spans="1:48">
      <c r="D4" s="6" t="str">
        <f>'[1]1'!F5</f>
        <v>KABUPATEN/KOTA</v>
      </c>
      <c r="E4" s="7" t="str">
        <f>'[1]1'!G5</f>
        <v>BATANG</v>
      </c>
      <c r="G4" s="8"/>
      <c r="H4" s="8"/>
    </row>
    <row r="5" spans="1:48">
      <c r="D5" s="6" t="str">
        <f>'[1]1'!F6</f>
        <v xml:space="preserve">TAHUN </v>
      </c>
      <c r="E5" s="7">
        <f>'[1]1'!G6</f>
        <v>2018</v>
      </c>
      <c r="G5" s="8"/>
      <c r="H5" s="8"/>
      <c r="I5" s="5"/>
      <c r="J5" s="5"/>
      <c r="K5" s="5"/>
      <c r="L5" s="9"/>
      <c r="M5" s="9"/>
      <c r="N5" s="9"/>
      <c r="O5" s="9"/>
      <c r="Z5" s="10" t="s">
        <v>2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ht="15.75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12"/>
      <c r="O6" s="12"/>
    </row>
    <row r="7" spans="1:48" ht="19.5" customHeight="1">
      <c r="A7" s="13" t="s">
        <v>3</v>
      </c>
      <c r="B7" s="14" t="s">
        <v>4</v>
      </c>
      <c r="C7" s="15" t="s">
        <v>5</v>
      </c>
      <c r="D7" s="15"/>
      <c r="E7" s="15"/>
      <c r="F7" s="15"/>
      <c r="G7" s="15"/>
      <c r="H7" s="15"/>
      <c r="I7" s="16" t="s">
        <v>6</v>
      </c>
      <c r="J7" s="15"/>
      <c r="K7" s="17"/>
      <c r="L7" s="18"/>
      <c r="M7" s="18"/>
      <c r="N7" s="18"/>
      <c r="O7" s="18"/>
    </row>
    <row r="8" spans="1:48" ht="19.5" customHeight="1">
      <c r="A8" s="19"/>
      <c r="B8" s="20"/>
      <c r="C8" s="21" t="s">
        <v>7</v>
      </c>
      <c r="D8" s="22"/>
      <c r="E8" s="23"/>
      <c r="F8" s="21" t="s">
        <v>8</v>
      </c>
      <c r="G8" s="22"/>
      <c r="H8" s="23"/>
      <c r="I8" s="21" t="s">
        <v>9</v>
      </c>
      <c r="J8" s="22"/>
      <c r="K8" s="24"/>
      <c r="L8" s="18"/>
      <c r="M8" s="18"/>
      <c r="N8" s="18"/>
      <c r="O8" s="18"/>
    </row>
    <row r="9" spans="1:48" ht="15.75" customHeight="1">
      <c r="A9" s="25"/>
      <c r="B9" s="26"/>
      <c r="C9" s="27" t="s">
        <v>10</v>
      </c>
      <c r="D9" s="27" t="s">
        <v>11</v>
      </c>
      <c r="E9" s="27" t="s">
        <v>12</v>
      </c>
      <c r="F9" s="27" t="s">
        <v>10</v>
      </c>
      <c r="G9" s="27" t="s">
        <v>11</v>
      </c>
      <c r="H9" s="27" t="s">
        <v>12</v>
      </c>
      <c r="I9" s="27" t="s">
        <v>10</v>
      </c>
      <c r="J9" s="27" t="s">
        <v>11</v>
      </c>
      <c r="K9" s="28" t="s">
        <v>12</v>
      </c>
      <c r="L9" s="18"/>
      <c r="M9" s="18"/>
      <c r="N9" s="18"/>
      <c r="O9" s="18"/>
    </row>
    <row r="10" spans="1:48">
      <c r="A10" s="29">
        <v>1</v>
      </c>
      <c r="B10" s="30">
        <v>2</v>
      </c>
      <c r="C10" s="31">
        <v>3</v>
      </c>
      <c r="D10" s="30">
        <v>4</v>
      </c>
      <c r="E10" s="31">
        <v>5</v>
      </c>
      <c r="F10" s="30">
        <v>6</v>
      </c>
      <c r="G10" s="31">
        <v>7</v>
      </c>
      <c r="H10" s="30">
        <v>8</v>
      </c>
      <c r="I10" s="31">
        <v>9</v>
      </c>
      <c r="J10" s="30">
        <v>10</v>
      </c>
      <c r="K10" s="32">
        <v>11</v>
      </c>
      <c r="L10" s="18"/>
      <c r="M10" s="18"/>
      <c r="N10" s="18"/>
      <c r="O10" s="18"/>
    </row>
    <row r="11" spans="1:48">
      <c r="A11" s="33"/>
      <c r="B11" s="34" t="s">
        <v>13</v>
      </c>
      <c r="C11" s="35"/>
      <c r="D11" s="35"/>
      <c r="E11" s="35"/>
      <c r="F11" s="35"/>
      <c r="G11" s="35"/>
      <c r="H11" s="35"/>
      <c r="I11" s="35"/>
      <c r="J11" s="35"/>
      <c r="K11" s="36"/>
      <c r="L11" s="18"/>
      <c r="M11" s="18"/>
      <c r="N11" s="18"/>
      <c r="O11" s="18"/>
    </row>
    <row r="12" spans="1:48">
      <c r="A12" s="37">
        <v>1</v>
      </c>
      <c r="B12" s="38" t="str">
        <f>'[1]4'!C12</f>
        <v>Wonotunggal</v>
      </c>
      <c r="C12" s="39">
        <v>9427</v>
      </c>
      <c r="D12" s="39">
        <v>19497</v>
      </c>
      <c r="E12" s="40">
        <f t="shared" ref="E12:E32" si="0">SUM(C12:D12)</f>
        <v>28924</v>
      </c>
      <c r="F12" s="39">
        <v>0</v>
      </c>
      <c r="G12" s="39">
        <v>0</v>
      </c>
      <c r="H12" s="40">
        <f t="shared" ref="H12:H32" si="1">SUM(F12:G12)</f>
        <v>0</v>
      </c>
      <c r="I12" s="39">
        <v>25</v>
      </c>
      <c r="J12" s="39">
        <v>24</v>
      </c>
      <c r="K12" s="41">
        <f t="shared" ref="K12:K32" si="2">SUM(I12:J12)</f>
        <v>49</v>
      </c>
      <c r="L12" s="18"/>
      <c r="M12" s="18"/>
      <c r="N12" s="18"/>
      <c r="O12" s="18"/>
    </row>
    <row r="13" spans="1:48">
      <c r="A13" s="42">
        <v>2</v>
      </c>
      <c r="B13" s="38" t="str">
        <f>'[1]4'!C13</f>
        <v>Bandar I</v>
      </c>
      <c r="C13" s="39">
        <v>11431</v>
      </c>
      <c r="D13" s="39">
        <v>22791</v>
      </c>
      <c r="E13" s="40">
        <f t="shared" si="0"/>
        <v>34222</v>
      </c>
      <c r="F13" s="39">
        <v>1118</v>
      </c>
      <c r="G13" s="39">
        <v>1203</v>
      </c>
      <c r="H13" s="40">
        <f t="shared" si="1"/>
        <v>2321</v>
      </c>
      <c r="I13" s="39">
        <v>57</v>
      </c>
      <c r="J13" s="39">
        <v>33</v>
      </c>
      <c r="K13" s="41">
        <f t="shared" si="2"/>
        <v>90</v>
      </c>
      <c r="L13" s="18"/>
      <c r="M13" s="18"/>
      <c r="N13" s="18"/>
      <c r="O13" s="18"/>
    </row>
    <row r="14" spans="1:48">
      <c r="A14" s="37">
        <v>3</v>
      </c>
      <c r="B14" s="38" t="str">
        <f>'[1]4'!C14</f>
        <v>Bandar II</v>
      </c>
      <c r="C14" s="39">
        <v>7942</v>
      </c>
      <c r="D14" s="39">
        <v>12884</v>
      </c>
      <c r="E14" s="40">
        <f t="shared" si="0"/>
        <v>20826</v>
      </c>
      <c r="F14" s="39">
        <v>0</v>
      </c>
      <c r="G14" s="39">
        <v>0</v>
      </c>
      <c r="H14" s="40">
        <f t="shared" si="1"/>
        <v>0</v>
      </c>
      <c r="I14" s="39">
        <v>18</v>
      </c>
      <c r="J14" s="39">
        <v>26</v>
      </c>
      <c r="K14" s="41">
        <f t="shared" si="2"/>
        <v>44</v>
      </c>
      <c r="L14" s="18"/>
      <c r="M14" s="18"/>
      <c r="N14" s="18"/>
      <c r="O14" s="18"/>
    </row>
    <row r="15" spans="1:48">
      <c r="A15" s="37">
        <v>4</v>
      </c>
      <c r="B15" s="38" t="str">
        <f>'[1]4'!C15</f>
        <v>Blado I</v>
      </c>
      <c r="C15" s="39">
        <v>5868</v>
      </c>
      <c r="D15" s="39">
        <v>11614</v>
      </c>
      <c r="E15" s="40">
        <f t="shared" si="0"/>
        <v>17482</v>
      </c>
      <c r="F15" s="39">
        <v>0</v>
      </c>
      <c r="G15" s="39">
        <v>0</v>
      </c>
      <c r="H15" s="40">
        <f t="shared" si="1"/>
        <v>0</v>
      </c>
      <c r="I15" s="39">
        <v>17</v>
      </c>
      <c r="J15" s="39">
        <v>22</v>
      </c>
      <c r="K15" s="41">
        <f t="shared" si="2"/>
        <v>39</v>
      </c>
      <c r="L15" s="18"/>
      <c r="M15" s="18"/>
      <c r="N15" s="18"/>
      <c r="O15" s="18"/>
    </row>
    <row r="16" spans="1:48">
      <c r="A16" s="37">
        <v>5</v>
      </c>
      <c r="B16" s="38" t="str">
        <f>'[1]4'!C16</f>
        <v>Blado II</v>
      </c>
      <c r="C16" s="39">
        <v>4888</v>
      </c>
      <c r="D16" s="39">
        <v>5001</v>
      </c>
      <c r="E16" s="40">
        <f t="shared" si="0"/>
        <v>9889</v>
      </c>
      <c r="F16" s="39">
        <v>0</v>
      </c>
      <c r="G16" s="39">
        <v>0</v>
      </c>
      <c r="H16" s="40">
        <f t="shared" si="1"/>
        <v>0</v>
      </c>
      <c r="I16" s="39">
        <v>6</v>
      </c>
      <c r="J16" s="39">
        <v>5</v>
      </c>
      <c r="K16" s="41">
        <f t="shared" si="2"/>
        <v>11</v>
      </c>
      <c r="L16" s="18"/>
      <c r="M16" s="18"/>
      <c r="N16" s="18"/>
      <c r="O16" s="18"/>
    </row>
    <row r="17" spans="1:15">
      <c r="A17" s="37">
        <v>6</v>
      </c>
      <c r="B17" s="38" t="str">
        <f>'[1]4'!C17</f>
        <v xml:space="preserve">Reban </v>
      </c>
      <c r="C17" s="39">
        <v>12569</v>
      </c>
      <c r="D17" s="39">
        <v>23367</v>
      </c>
      <c r="E17" s="40">
        <f t="shared" si="0"/>
        <v>35936</v>
      </c>
      <c r="F17" s="39">
        <v>0</v>
      </c>
      <c r="G17" s="39">
        <v>0</v>
      </c>
      <c r="H17" s="40">
        <f t="shared" si="1"/>
        <v>0</v>
      </c>
      <c r="I17" s="39">
        <v>39</v>
      </c>
      <c r="J17" s="39">
        <v>72</v>
      </c>
      <c r="K17" s="41">
        <f t="shared" si="2"/>
        <v>111</v>
      </c>
      <c r="L17" s="18"/>
      <c r="M17" s="18"/>
      <c r="N17" s="18"/>
      <c r="O17" s="18"/>
    </row>
    <row r="18" spans="1:15">
      <c r="A18" s="37">
        <v>7</v>
      </c>
      <c r="B18" s="38" t="str">
        <f>'[1]4'!C18</f>
        <v>Bawang</v>
      </c>
      <c r="C18" s="39">
        <v>11767</v>
      </c>
      <c r="D18" s="39">
        <v>25147</v>
      </c>
      <c r="E18" s="40">
        <f t="shared" si="0"/>
        <v>36914</v>
      </c>
      <c r="F18" s="39">
        <v>771</v>
      </c>
      <c r="G18" s="39">
        <v>1363</v>
      </c>
      <c r="H18" s="40">
        <f t="shared" si="1"/>
        <v>2134</v>
      </c>
      <c r="I18" s="39">
        <v>324</v>
      </c>
      <c r="J18" s="39">
        <v>228</v>
      </c>
      <c r="K18" s="41">
        <f t="shared" si="2"/>
        <v>552</v>
      </c>
      <c r="L18" s="18"/>
      <c r="M18" s="18"/>
      <c r="N18" s="18"/>
      <c r="O18" s="18"/>
    </row>
    <row r="19" spans="1:15">
      <c r="A19" s="37">
        <v>8</v>
      </c>
      <c r="B19" s="38" t="str">
        <f>'[1]4'!C19</f>
        <v>Tersono</v>
      </c>
      <c r="C19" s="39">
        <v>14940</v>
      </c>
      <c r="D19" s="39">
        <v>24182</v>
      </c>
      <c r="E19" s="40">
        <f t="shared" si="0"/>
        <v>39122</v>
      </c>
      <c r="F19" s="39">
        <v>0</v>
      </c>
      <c r="G19" s="39">
        <v>0</v>
      </c>
      <c r="H19" s="40">
        <f t="shared" si="1"/>
        <v>0</v>
      </c>
      <c r="I19" s="39">
        <v>109</v>
      </c>
      <c r="J19" s="39">
        <v>41</v>
      </c>
      <c r="K19" s="41">
        <f t="shared" si="2"/>
        <v>150</v>
      </c>
      <c r="L19" s="18"/>
      <c r="M19" s="18"/>
      <c r="N19" s="18"/>
      <c r="O19" s="18"/>
    </row>
    <row r="20" spans="1:15">
      <c r="A20" s="37">
        <v>9</v>
      </c>
      <c r="B20" s="38" t="str">
        <f>'[1]4'!C20</f>
        <v>Gringsing I</v>
      </c>
      <c r="C20" s="39">
        <v>11264</v>
      </c>
      <c r="D20" s="39">
        <v>11295</v>
      </c>
      <c r="E20" s="40">
        <f t="shared" si="0"/>
        <v>22559</v>
      </c>
      <c r="F20" s="39">
        <v>1367</v>
      </c>
      <c r="G20" s="39">
        <v>1268</v>
      </c>
      <c r="H20" s="40">
        <f t="shared" si="1"/>
        <v>2635</v>
      </c>
      <c r="I20" s="39">
        <v>42</v>
      </c>
      <c r="J20" s="39">
        <v>45</v>
      </c>
      <c r="K20" s="41">
        <f t="shared" si="2"/>
        <v>87</v>
      </c>
      <c r="L20" s="18"/>
      <c r="M20" s="18"/>
      <c r="N20" s="18"/>
      <c r="O20" s="18"/>
    </row>
    <row r="21" spans="1:15">
      <c r="A21" s="37">
        <v>10</v>
      </c>
      <c r="B21" s="38" t="str">
        <f>'[1]4'!C21</f>
        <v>Gringsing II</v>
      </c>
      <c r="C21" s="39">
        <v>4211</v>
      </c>
      <c r="D21" s="39">
        <v>4229</v>
      </c>
      <c r="E21" s="40">
        <f t="shared" si="0"/>
        <v>8440</v>
      </c>
      <c r="F21" s="39">
        <v>0</v>
      </c>
      <c r="G21" s="39">
        <v>0</v>
      </c>
      <c r="H21" s="40">
        <f t="shared" si="1"/>
        <v>0</v>
      </c>
      <c r="I21" s="39">
        <v>12</v>
      </c>
      <c r="J21" s="39">
        <v>2</v>
      </c>
      <c r="K21" s="41">
        <f t="shared" si="2"/>
        <v>14</v>
      </c>
      <c r="L21" s="18"/>
      <c r="M21" s="18"/>
      <c r="N21" s="18"/>
      <c r="O21" s="18"/>
    </row>
    <row r="22" spans="1:15">
      <c r="A22" s="37">
        <v>11</v>
      </c>
      <c r="B22" s="38" t="str">
        <f>'[1]4'!C22</f>
        <v>Limpung</v>
      </c>
      <c r="C22" s="39">
        <v>9404</v>
      </c>
      <c r="D22" s="39">
        <v>15245</v>
      </c>
      <c r="E22" s="40">
        <f t="shared" si="0"/>
        <v>24649</v>
      </c>
      <c r="F22" s="39">
        <v>0</v>
      </c>
      <c r="G22" s="39">
        <v>0</v>
      </c>
      <c r="H22" s="40">
        <f t="shared" si="1"/>
        <v>0</v>
      </c>
      <c r="I22" s="39">
        <v>21</v>
      </c>
      <c r="J22" s="39">
        <v>89</v>
      </c>
      <c r="K22" s="41">
        <f t="shared" si="2"/>
        <v>110</v>
      </c>
      <c r="L22" s="18"/>
      <c r="M22" s="18"/>
      <c r="N22" s="18"/>
      <c r="O22" s="18"/>
    </row>
    <row r="23" spans="1:15">
      <c r="A23" s="37">
        <v>12</v>
      </c>
      <c r="B23" s="38" t="str">
        <f>'[1]4'!C23</f>
        <v>Banyuputih</v>
      </c>
      <c r="C23" s="39">
        <v>2100</v>
      </c>
      <c r="D23" s="39">
        <v>2352</v>
      </c>
      <c r="E23" s="40">
        <f t="shared" si="0"/>
        <v>4452</v>
      </c>
      <c r="F23" s="39">
        <v>0</v>
      </c>
      <c r="G23" s="39">
        <v>0</v>
      </c>
      <c r="H23" s="40">
        <f t="shared" si="1"/>
        <v>0</v>
      </c>
      <c r="I23" s="39">
        <v>57</v>
      </c>
      <c r="J23" s="39">
        <v>27</v>
      </c>
      <c r="K23" s="41">
        <f t="shared" si="2"/>
        <v>84</v>
      </c>
      <c r="L23" s="18"/>
      <c r="M23" s="18"/>
      <c r="N23" s="18"/>
      <c r="O23" s="18"/>
    </row>
    <row r="24" spans="1:15">
      <c r="A24" s="43">
        <v>13</v>
      </c>
      <c r="B24" s="44" t="str">
        <f>'[1]4'!C24</f>
        <v>Subah</v>
      </c>
      <c r="C24" s="39">
        <v>1946</v>
      </c>
      <c r="D24" s="39">
        <v>1769</v>
      </c>
      <c r="E24" s="40">
        <f t="shared" si="0"/>
        <v>3715</v>
      </c>
      <c r="F24" s="39">
        <v>613</v>
      </c>
      <c r="G24" s="39">
        <v>635</v>
      </c>
      <c r="H24" s="40">
        <f t="shared" si="1"/>
        <v>1248</v>
      </c>
      <c r="I24" s="39">
        <v>35</v>
      </c>
      <c r="J24" s="39">
        <v>29</v>
      </c>
      <c r="K24" s="41">
        <f t="shared" si="2"/>
        <v>64</v>
      </c>
      <c r="L24" s="18"/>
      <c r="M24" s="18"/>
      <c r="N24" s="18"/>
      <c r="O24" s="18"/>
    </row>
    <row r="25" spans="1:15">
      <c r="A25" s="43">
        <v>14</v>
      </c>
      <c r="B25" s="44" t="str">
        <f>'[1]4'!C25</f>
        <v>Pecalungan</v>
      </c>
      <c r="C25" s="39">
        <v>5630</v>
      </c>
      <c r="D25" s="39">
        <v>14613</v>
      </c>
      <c r="E25" s="40">
        <f t="shared" si="0"/>
        <v>20243</v>
      </c>
      <c r="F25" s="39">
        <v>0</v>
      </c>
      <c r="G25" s="39">
        <v>0</v>
      </c>
      <c r="H25" s="40">
        <f t="shared" si="1"/>
        <v>0</v>
      </c>
      <c r="I25" s="39">
        <v>34</v>
      </c>
      <c r="J25" s="39">
        <v>25</v>
      </c>
      <c r="K25" s="41">
        <f t="shared" si="2"/>
        <v>59</v>
      </c>
      <c r="L25" s="18"/>
      <c r="M25" s="18"/>
      <c r="N25" s="18"/>
      <c r="O25" s="18"/>
    </row>
    <row r="26" spans="1:15">
      <c r="A26" s="37">
        <v>15</v>
      </c>
      <c r="B26" s="38" t="str">
        <f>'[1]4'!C26</f>
        <v>Tulis</v>
      </c>
      <c r="C26" s="39">
        <v>14946</v>
      </c>
      <c r="D26" s="39">
        <v>28254</v>
      </c>
      <c r="E26" s="40">
        <f t="shared" si="0"/>
        <v>43200</v>
      </c>
      <c r="F26" s="39">
        <v>0</v>
      </c>
      <c r="G26" s="39">
        <v>0</v>
      </c>
      <c r="H26" s="40">
        <f t="shared" si="1"/>
        <v>0</v>
      </c>
      <c r="I26" s="39">
        <v>27</v>
      </c>
      <c r="J26" s="39">
        <v>26</v>
      </c>
      <c r="K26" s="41">
        <f t="shared" si="2"/>
        <v>53</v>
      </c>
      <c r="L26" s="18"/>
      <c r="M26" s="18"/>
      <c r="N26" s="18"/>
      <c r="O26" s="18"/>
    </row>
    <row r="27" spans="1:15">
      <c r="A27" s="37">
        <v>16</v>
      </c>
      <c r="B27" s="38" t="str">
        <f>'[1]4'!C27</f>
        <v>Kandeman</v>
      </c>
      <c r="C27" s="39">
        <v>14075</v>
      </c>
      <c r="D27" s="39">
        <v>17860</v>
      </c>
      <c r="E27" s="40">
        <f t="shared" si="0"/>
        <v>31935</v>
      </c>
      <c r="F27" s="39">
        <v>0</v>
      </c>
      <c r="G27" s="39">
        <v>0</v>
      </c>
      <c r="H27" s="40">
        <f t="shared" si="1"/>
        <v>0</v>
      </c>
      <c r="I27" s="39">
        <v>76</v>
      </c>
      <c r="J27" s="39">
        <v>19</v>
      </c>
      <c r="K27" s="41">
        <f t="shared" si="2"/>
        <v>95</v>
      </c>
      <c r="L27" s="18"/>
      <c r="M27" s="18"/>
      <c r="N27" s="18"/>
    </row>
    <row r="28" spans="1:15">
      <c r="A28" s="37">
        <v>17</v>
      </c>
      <c r="B28" s="38" t="str">
        <f>'[1]4'!C28</f>
        <v>Batang I</v>
      </c>
      <c r="C28" s="39">
        <v>12233</v>
      </c>
      <c r="D28" s="39">
        <v>12462</v>
      </c>
      <c r="E28" s="40">
        <f t="shared" si="0"/>
        <v>24695</v>
      </c>
      <c r="F28" s="39">
        <v>0</v>
      </c>
      <c r="G28" s="39">
        <v>0</v>
      </c>
      <c r="H28" s="40">
        <f t="shared" si="1"/>
        <v>0</v>
      </c>
      <c r="I28" s="39">
        <v>127</v>
      </c>
      <c r="J28" s="39">
        <v>90</v>
      </c>
      <c r="K28" s="41">
        <f t="shared" si="2"/>
        <v>217</v>
      </c>
      <c r="L28" s="18"/>
      <c r="M28" s="18"/>
      <c r="N28" s="18"/>
      <c r="O28" s="18"/>
    </row>
    <row r="29" spans="1:15">
      <c r="A29" s="37">
        <v>18</v>
      </c>
      <c r="B29" s="38" t="str">
        <f>'[1]4'!C29</f>
        <v>Batang II</v>
      </c>
      <c r="C29" s="39">
        <v>9969</v>
      </c>
      <c r="D29" s="39">
        <v>23263</v>
      </c>
      <c r="E29" s="40">
        <f t="shared" si="0"/>
        <v>33232</v>
      </c>
      <c r="F29" s="39">
        <v>0</v>
      </c>
      <c r="G29" s="39">
        <v>0</v>
      </c>
      <c r="H29" s="40">
        <f t="shared" si="1"/>
        <v>0</v>
      </c>
      <c r="I29" s="39">
        <v>148</v>
      </c>
      <c r="J29" s="39">
        <v>101</v>
      </c>
      <c r="K29" s="41">
        <f t="shared" si="2"/>
        <v>249</v>
      </c>
      <c r="L29" s="18"/>
      <c r="M29" s="18"/>
      <c r="N29" s="18"/>
      <c r="O29" s="18"/>
    </row>
    <row r="30" spans="1:15">
      <c r="A30" s="37">
        <v>19</v>
      </c>
      <c r="B30" s="38" t="str">
        <f>'[1]4'!C30</f>
        <v>Batang III</v>
      </c>
      <c r="C30" s="39">
        <v>14744</v>
      </c>
      <c r="D30" s="39">
        <v>19885</v>
      </c>
      <c r="E30" s="40">
        <f t="shared" si="0"/>
        <v>34629</v>
      </c>
      <c r="F30" s="39">
        <v>0</v>
      </c>
      <c r="G30" s="39">
        <v>0</v>
      </c>
      <c r="H30" s="40">
        <f t="shared" si="1"/>
        <v>0</v>
      </c>
      <c r="I30" s="39">
        <v>132</v>
      </c>
      <c r="J30" s="39">
        <v>117</v>
      </c>
      <c r="K30" s="41">
        <f t="shared" si="2"/>
        <v>249</v>
      </c>
      <c r="L30" s="18"/>
      <c r="M30" s="18"/>
      <c r="N30" s="18"/>
      <c r="O30" s="18"/>
    </row>
    <row r="31" spans="1:15">
      <c r="A31" s="37">
        <v>20</v>
      </c>
      <c r="B31" s="38" t="str">
        <f>'[1]4'!C31</f>
        <v>Batang IV</v>
      </c>
      <c r="C31" s="39">
        <v>4569</v>
      </c>
      <c r="D31" s="39">
        <v>8017</v>
      </c>
      <c r="E31" s="40">
        <f t="shared" si="0"/>
        <v>12586</v>
      </c>
      <c r="F31" s="39">
        <v>0</v>
      </c>
      <c r="G31" s="39">
        <v>0</v>
      </c>
      <c r="H31" s="40">
        <f t="shared" si="1"/>
        <v>0</v>
      </c>
      <c r="I31" s="39">
        <v>67</v>
      </c>
      <c r="J31" s="39">
        <v>70</v>
      </c>
      <c r="K31" s="41">
        <f t="shared" si="2"/>
        <v>137</v>
      </c>
      <c r="L31" s="18"/>
      <c r="M31" s="18"/>
      <c r="N31" s="18"/>
      <c r="O31" s="18"/>
    </row>
    <row r="32" spans="1:15">
      <c r="A32" s="37">
        <v>21</v>
      </c>
      <c r="B32" s="38" t="str">
        <f>'[1]4'!C32</f>
        <v>Warungasem</v>
      </c>
      <c r="C32" s="39">
        <v>5496</v>
      </c>
      <c r="D32" s="39">
        <v>33569</v>
      </c>
      <c r="E32" s="40">
        <f t="shared" si="0"/>
        <v>39065</v>
      </c>
      <c r="F32" s="39">
        <v>0</v>
      </c>
      <c r="G32" s="39">
        <v>0</v>
      </c>
      <c r="H32" s="40">
        <f t="shared" si="1"/>
        <v>0</v>
      </c>
      <c r="I32" s="39">
        <v>68</v>
      </c>
      <c r="J32" s="39">
        <v>81</v>
      </c>
      <c r="K32" s="41">
        <f t="shared" si="2"/>
        <v>149</v>
      </c>
      <c r="L32" s="18"/>
      <c r="M32" s="18"/>
      <c r="N32" s="18"/>
      <c r="O32" s="18"/>
    </row>
    <row r="33" spans="1:15">
      <c r="A33" s="33"/>
      <c r="B33" s="34"/>
      <c r="C33" s="35"/>
      <c r="D33" s="35"/>
      <c r="E33" s="35"/>
      <c r="F33" s="35"/>
      <c r="G33" s="35"/>
      <c r="H33" s="35"/>
      <c r="I33" s="35"/>
      <c r="J33" s="35"/>
      <c r="K33" s="36"/>
      <c r="L33" s="18"/>
      <c r="M33" s="18"/>
      <c r="N33" s="18"/>
      <c r="O33" s="18"/>
    </row>
    <row r="34" spans="1:15" ht="20.100000000000001" customHeight="1">
      <c r="A34" s="45" t="s">
        <v>14</v>
      </c>
      <c r="B34" s="46"/>
      <c r="C34" s="47">
        <f t="shared" ref="C34:K34" si="3">SUM(C11:C33)</f>
        <v>189419</v>
      </c>
      <c r="D34" s="47">
        <f t="shared" si="3"/>
        <v>337296</v>
      </c>
      <c r="E34" s="47">
        <f>SUM(E11:E33)</f>
        <v>526715</v>
      </c>
      <c r="F34" s="47">
        <f t="shared" si="3"/>
        <v>3869</v>
      </c>
      <c r="G34" s="47">
        <f t="shared" si="3"/>
        <v>4469</v>
      </c>
      <c r="H34" s="47">
        <f t="shared" si="3"/>
        <v>8338</v>
      </c>
      <c r="I34" s="47">
        <f t="shared" si="3"/>
        <v>1441</v>
      </c>
      <c r="J34" s="47">
        <f t="shared" si="3"/>
        <v>1172</v>
      </c>
      <c r="K34" s="48">
        <f t="shared" si="3"/>
        <v>2613</v>
      </c>
      <c r="L34" s="18"/>
      <c r="M34" s="18"/>
      <c r="N34" s="18"/>
      <c r="O34" s="18"/>
    </row>
    <row r="35" spans="1:15" s="3" customFormat="1">
      <c r="A35" s="49">
        <v>1</v>
      </c>
      <c r="B35" s="50" t="s">
        <v>15</v>
      </c>
      <c r="C35" s="51">
        <v>35532</v>
      </c>
      <c r="D35" s="51">
        <v>48961</v>
      </c>
      <c r="E35" s="51">
        <f>SUM(C35:D35)</f>
        <v>84493</v>
      </c>
      <c r="F35" s="52">
        <v>6951</v>
      </c>
      <c r="G35" s="52">
        <v>9148</v>
      </c>
      <c r="H35" s="51">
        <f>SUM(F35:G35)</f>
        <v>16099</v>
      </c>
      <c r="I35" s="51">
        <v>2477</v>
      </c>
      <c r="J35" s="51">
        <v>2185</v>
      </c>
      <c r="K35" s="53">
        <f>SUM(I35:J35)</f>
        <v>4662</v>
      </c>
      <c r="L35" s="54"/>
      <c r="M35" s="54"/>
      <c r="N35" s="54"/>
      <c r="O35" s="54"/>
    </row>
    <row r="36" spans="1:15">
      <c r="A36" s="55">
        <v>2</v>
      </c>
      <c r="B36" s="34" t="s">
        <v>16</v>
      </c>
      <c r="C36" s="56"/>
      <c r="D36" s="56"/>
      <c r="E36" s="40">
        <f>SUM(C36:D36)</f>
        <v>0</v>
      </c>
      <c r="F36" s="57"/>
      <c r="G36" s="57"/>
      <c r="H36" s="40">
        <f>SUM(F36:G36)</f>
        <v>0</v>
      </c>
      <c r="I36" s="56"/>
      <c r="J36" s="56"/>
      <c r="K36" s="58">
        <f>SUM(I36:J36)</f>
        <v>0</v>
      </c>
      <c r="L36" s="18"/>
      <c r="M36" s="18"/>
      <c r="N36" s="18"/>
      <c r="O36" s="18"/>
    </row>
    <row r="37" spans="1:15" s="3" customFormat="1">
      <c r="A37" s="59">
        <v>3</v>
      </c>
      <c r="B37" s="60" t="s">
        <v>17</v>
      </c>
      <c r="C37" s="40">
        <v>48835</v>
      </c>
      <c r="D37" s="40">
        <v>57262</v>
      </c>
      <c r="E37" s="40">
        <f>SUM(C37:D37)</f>
        <v>106097</v>
      </c>
      <c r="F37" s="39">
        <v>4741</v>
      </c>
      <c r="G37" s="39">
        <v>6061</v>
      </c>
      <c r="H37" s="40">
        <f>SUM(F37:G37)</f>
        <v>10802</v>
      </c>
      <c r="I37" s="40">
        <v>0</v>
      </c>
      <c r="J37" s="40">
        <v>0</v>
      </c>
      <c r="K37" s="41">
        <f>SUM(I37:J37)</f>
        <v>0</v>
      </c>
      <c r="L37" s="54"/>
      <c r="M37" s="54"/>
      <c r="N37" s="54"/>
      <c r="O37" s="54"/>
    </row>
    <row r="38" spans="1:15">
      <c r="A38" s="55"/>
      <c r="B38" s="34"/>
      <c r="C38" s="35"/>
      <c r="D38" s="35"/>
      <c r="E38" s="35"/>
      <c r="F38" s="35"/>
      <c r="G38" s="35"/>
      <c r="H38" s="35"/>
      <c r="I38" s="35"/>
      <c r="J38" s="35"/>
      <c r="K38" s="36"/>
      <c r="L38" s="18"/>
      <c r="M38" s="18"/>
      <c r="N38" s="18"/>
      <c r="O38" s="18"/>
    </row>
    <row r="39" spans="1:15" ht="20.100000000000001" customHeight="1">
      <c r="A39" s="45" t="s">
        <v>18</v>
      </c>
      <c r="B39" s="46"/>
      <c r="C39" s="47">
        <f t="shared" ref="C39:K39" si="4">SUM(C35:C38)</f>
        <v>84367</v>
      </c>
      <c r="D39" s="47">
        <f t="shared" si="4"/>
        <v>106223</v>
      </c>
      <c r="E39" s="47">
        <f t="shared" si="4"/>
        <v>190590</v>
      </c>
      <c r="F39" s="47">
        <f t="shared" si="4"/>
        <v>11692</v>
      </c>
      <c r="G39" s="47">
        <f t="shared" si="4"/>
        <v>15209</v>
      </c>
      <c r="H39" s="47">
        <f t="shared" si="4"/>
        <v>26901</v>
      </c>
      <c r="I39" s="47">
        <f t="shared" si="4"/>
        <v>2477</v>
      </c>
      <c r="J39" s="47">
        <f t="shared" si="4"/>
        <v>2185</v>
      </c>
      <c r="K39" s="48">
        <f t="shared" si="4"/>
        <v>4662</v>
      </c>
      <c r="L39" s="18"/>
      <c r="M39" s="18"/>
      <c r="N39" s="18"/>
      <c r="O39" s="18"/>
    </row>
    <row r="40" spans="1:15">
      <c r="A40" s="55">
        <v>1</v>
      </c>
      <c r="B40" s="34" t="s">
        <v>19</v>
      </c>
      <c r="C40" s="35">
        <v>0</v>
      </c>
      <c r="D40" s="35">
        <v>0</v>
      </c>
      <c r="E40" s="35">
        <f>SUM(C40:D40)</f>
        <v>0</v>
      </c>
      <c r="F40" s="35">
        <v>0</v>
      </c>
      <c r="G40" s="35">
        <v>0</v>
      </c>
      <c r="H40" s="35">
        <f>SUM(F40:G40)</f>
        <v>0</v>
      </c>
      <c r="I40" s="35">
        <v>0</v>
      </c>
      <c r="J40" s="35">
        <v>0</v>
      </c>
      <c r="K40" s="36">
        <f>SUM(I40:J40)</f>
        <v>0</v>
      </c>
      <c r="L40" s="18"/>
      <c r="M40" s="18"/>
      <c r="N40" s="18"/>
      <c r="O40" s="18"/>
    </row>
    <row r="41" spans="1:15">
      <c r="A41" s="61"/>
      <c r="B41" s="62"/>
      <c r="C41" s="63"/>
      <c r="D41" s="63"/>
      <c r="E41" s="63"/>
      <c r="F41" s="63"/>
      <c r="G41" s="63"/>
      <c r="H41" s="63"/>
      <c r="I41" s="63"/>
      <c r="J41" s="63"/>
      <c r="K41" s="64"/>
      <c r="L41" s="18"/>
      <c r="M41" s="18"/>
      <c r="N41" s="18"/>
      <c r="O41" s="18"/>
    </row>
    <row r="42" spans="1:15" ht="16.5" customHeight="1" thickBot="1">
      <c r="A42" s="65" t="s">
        <v>20</v>
      </c>
      <c r="B42" s="66"/>
      <c r="C42" s="35">
        <f t="shared" ref="C42:K42" si="5">SUM(C40:C41)</f>
        <v>0</v>
      </c>
      <c r="D42" s="35">
        <f t="shared" si="5"/>
        <v>0</v>
      </c>
      <c r="E42" s="35">
        <f t="shared" si="5"/>
        <v>0</v>
      </c>
      <c r="F42" s="35">
        <f t="shared" si="5"/>
        <v>0</v>
      </c>
      <c r="G42" s="35">
        <f t="shared" si="5"/>
        <v>0</v>
      </c>
      <c r="H42" s="35">
        <f t="shared" si="5"/>
        <v>0</v>
      </c>
      <c r="I42" s="35">
        <f t="shared" si="5"/>
        <v>0</v>
      </c>
      <c r="J42" s="35">
        <f t="shared" si="5"/>
        <v>0</v>
      </c>
      <c r="K42" s="36">
        <f t="shared" si="5"/>
        <v>0</v>
      </c>
      <c r="L42" s="18"/>
      <c r="M42" s="18"/>
      <c r="N42" s="18"/>
      <c r="O42" s="18"/>
    </row>
    <row r="43" spans="1:15" ht="20.100000000000001" customHeight="1">
      <c r="A43" s="67" t="s">
        <v>21</v>
      </c>
      <c r="B43" s="68"/>
      <c r="C43" s="69">
        <f t="shared" ref="C43:K43" si="6">C34+C39+C42</f>
        <v>273786</v>
      </c>
      <c r="D43" s="69">
        <f t="shared" si="6"/>
        <v>443519</v>
      </c>
      <c r="E43" s="69">
        <f t="shared" si="6"/>
        <v>717305</v>
      </c>
      <c r="F43" s="69">
        <f t="shared" si="6"/>
        <v>15561</v>
      </c>
      <c r="G43" s="69">
        <f t="shared" si="6"/>
        <v>19678</v>
      </c>
      <c r="H43" s="69">
        <f t="shared" si="6"/>
        <v>35239</v>
      </c>
      <c r="I43" s="69">
        <f t="shared" si="6"/>
        <v>3918</v>
      </c>
      <c r="J43" s="69">
        <f t="shared" si="6"/>
        <v>3357</v>
      </c>
      <c r="K43" s="70">
        <f t="shared" si="6"/>
        <v>7275</v>
      </c>
      <c r="L43" s="18"/>
      <c r="M43" s="18"/>
      <c r="N43" s="18"/>
      <c r="O43" s="18"/>
    </row>
    <row r="44" spans="1:15" ht="20.100000000000001" customHeight="1">
      <c r="A44" s="71" t="s">
        <v>22</v>
      </c>
      <c r="B44" s="72"/>
      <c r="C44" s="47">
        <f>'[1]2'!C28</f>
        <v>380574</v>
      </c>
      <c r="D44" s="47">
        <f>'[1]2'!D28</f>
        <v>381803</v>
      </c>
      <c r="E44" s="47">
        <f>SUM(C44:D44)</f>
        <v>762377</v>
      </c>
      <c r="F44" s="47">
        <f>'[1]2'!C28</f>
        <v>380574</v>
      </c>
      <c r="G44" s="47">
        <f>'[1]2'!D28</f>
        <v>381803</v>
      </c>
      <c r="H44" s="47">
        <f>SUM(F44:G44)</f>
        <v>762377</v>
      </c>
      <c r="I44" s="73"/>
      <c r="J44" s="73"/>
      <c r="K44" s="74"/>
      <c r="L44" s="18"/>
      <c r="M44" s="18"/>
      <c r="N44" s="18"/>
      <c r="O44" s="18"/>
    </row>
    <row r="45" spans="1:15" ht="21" customHeight="1" thickBot="1">
      <c r="A45" s="75" t="s">
        <v>23</v>
      </c>
      <c r="B45" s="76"/>
      <c r="C45" s="77">
        <f t="shared" ref="C45:H45" si="7">C43/C44*100</f>
        <v>71.940279682794937</v>
      </c>
      <c r="D45" s="77">
        <f>D43/D44*100</f>
        <v>116.16435701133831</v>
      </c>
      <c r="E45" s="77">
        <f>E43/E44*100</f>
        <v>94.087964353594089</v>
      </c>
      <c r="F45" s="77">
        <f t="shared" si="7"/>
        <v>4.0888237241640262</v>
      </c>
      <c r="G45" s="77">
        <f t="shared" si="7"/>
        <v>5.1539668363003956</v>
      </c>
      <c r="H45" s="77">
        <f t="shared" si="7"/>
        <v>4.622253819304623</v>
      </c>
      <c r="I45" s="78"/>
      <c r="J45" s="78"/>
      <c r="K45" s="79"/>
      <c r="L45" s="18"/>
      <c r="M45" s="18"/>
      <c r="N45" s="18"/>
      <c r="O45" s="18"/>
    </row>
    <row r="46" spans="1: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5">
      <c r="A47" s="18" t="s">
        <v>24</v>
      </c>
    </row>
    <row r="48" spans="1:15">
      <c r="A48" s="2" t="s">
        <v>25</v>
      </c>
    </row>
  </sheetData>
  <mergeCells count="8">
    <mergeCell ref="I44:K45"/>
    <mergeCell ref="A3:K3"/>
    <mergeCell ref="Z5:AV5"/>
    <mergeCell ref="A7:A9"/>
    <mergeCell ref="B7:B9"/>
    <mergeCell ref="C8:E8"/>
    <mergeCell ref="F8:H8"/>
    <mergeCell ref="I8:K8"/>
  </mergeCells>
  <printOptions horizontalCentered="1"/>
  <pageMargins left="0.78740157480314965" right="0.78740157480314965" top="0.59055118110236227" bottom="0.59055118110236227" header="0" footer="0.39370078740157483"/>
  <pageSetup paperSize="9" scale="66" orientation="landscape" horizontalDpi="300" verticalDpi="300" r:id="rId1"/>
  <headerFooter alignWithMargins="0">
    <oddFooter>&amp;R&amp;"Arial,Italic"Profil Kesehatan Kabupaten Batang Tahun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54</vt:lpstr>
      <vt:lpstr>'54'!Print_Area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2019-09-19T06:51:25Z</dcterms:created>
  <dcterms:modified xsi:type="dcterms:W3CDTF">2019-09-19T06:53:50Z</dcterms:modified>
</cp:coreProperties>
</file>