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58" sheetId="1" r:id="rId1"/>
  </sheets>
  <externalReferences>
    <externalReference r:id="rId2"/>
  </externalReferences>
  <definedNames>
    <definedName name="_xlnm.Print_Area" localSheetId="0">'58'!$A$1:$M$39</definedName>
  </definedNames>
  <calcPr calcId="124519"/>
</workbook>
</file>

<file path=xl/calcChain.xml><?xml version="1.0" encoding="utf-8"?>
<calcChain xmlns="http://schemas.openxmlformats.org/spreadsheetml/2006/main">
  <c r="J33" i="1"/>
  <c r="K33" s="1"/>
  <c r="H33"/>
  <c r="I33" s="1"/>
  <c r="G33"/>
  <c r="E33"/>
  <c r="D33"/>
  <c r="F33" s="1"/>
  <c r="L31"/>
  <c r="M31" s="1"/>
  <c r="K31"/>
  <c r="I31"/>
  <c r="F31"/>
  <c r="C31"/>
  <c r="B31"/>
  <c r="A31"/>
  <c r="L30"/>
  <c r="M30" s="1"/>
  <c r="K30"/>
  <c r="I30"/>
  <c r="F30"/>
  <c r="C30"/>
  <c r="B30"/>
  <c r="A30"/>
  <c r="L29"/>
  <c r="M29" s="1"/>
  <c r="K29"/>
  <c r="I29"/>
  <c r="F29"/>
  <c r="C29"/>
  <c r="B29"/>
  <c r="A29"/>
  <c r="L28"/>
  <c r="M28" s="1"/>
  <c r="K28"/>
  <c r="I28"/>
  <c r="F28"/>
  <c r="C28"/>
  <c r="B28"/>
  <c r="A28"/>
  <c r="L27"/>
  <c r="M27" s="1"/>
  <c r="K27"/>
  <c r="I27"/>
  <c r="F27"/>
  <c r="C27"/>
  <c r="B27"/>
  <c r="A27"/>
  <c r="L26"/>
  <c r="M26" s="1"/>
  <c r="K26"/>
  <c r="I26"/>
  <c r="F26"/>
  <c r="C26"/>
  <c r="B26"/>
  <c r="A26"/>
  <c r="L25"/>
  <c r="M25" s="1"/>
  <c r="K25"/>
  <c r="I25"/>
  <c r="F25"/>
  <c r="C25"/>
  <c r="B25"/>
  <c r="A25"/>
  <c r="L24"/>
  <c r="M24" s="1"/>
  <c r="K24"/>
  <c r="I24"/>
  <c r="F24"/>
  <c r="C24"/>
  <c r="B24"/>
  <c r="A24"/>
  <c r="L23"/>
  <c r="M23" s="1"/>
  <c r="K23"/>
  <c r="I23"/>
  <c r="F23"/>
  <c r="C23"/>
  <c r="B23"/>
  <c r="A23"/>
  <c r="L22"/>
  <c r="M22" s="1"/>
  <c r="K22"/>
  <c r="I22"/>
  <c r="F22"/>
  <c r="C22"/>
  <c r="B22"/>
  <c r="A22"/>
  <c r="L21"/>
  <c r="M21" s="1"/>
  <c r="K21"/>
  <c r="I21"/>
  <c r="F21"/>
  <c r="C21"/>
  <c r="B21"/>
  <c r="A21"/>
  <c r="L20"/>
  <c r="M20" s="1"/>
  <c r="K20"/>
  <c r="I20"/>
  <c r="F20"/>
  <c r="C20"/>
  <c r="B20"/>
  <c r="A20"/>
  <c r="L19"/>
  <c r="M19" s="1"/>
  <c r="K19"/>
  <c r="I19"/>
  <c r="F19"/>
  <c r="C19"/>
  <c r="B19"/>
  <c r="A19"/>
  <c r="L18"/>
  <c r="M18" s="1"/>
  <c r="K18"/>
  <c r="I18"/>
  <c r="F18"/>
  <c r="C18"/>
  <c r="B18"/>
  <c r="A18"/>
  <c r="L17"/>
  <c r="M17" s="1"/>
  <c r="K17"/>
  <c r="I17"/>
  <c r="F17"/>
  <c r="C17"/>
  <c r="B17"/>
  <c r="A17"/>
  <c r="L16"/>
  <c r="M16" s="1"/>
  <c r="K16"/>
  <c r="I16"/>
  <c r="F16"/>
  <c r="C16"/>
  <c r="B16"/>
  <c r="A16"/>
  <c r="L15"/>
  <c r="M15" s="1"/>
  <c r="K15"/>
  <c r="I15"/>
  <c r="F15"/>
  <c r="C15"/>
  <c r="B15"/>
  <c r="A15"/>
  <c r="L14"/>
  <c r="M14" s="1"/>
  <c r="K14"/>
  <c r="I14"/>
  <c r="F14"/>
  <c r="C14"/>
  <c r="B14"/>
  <c r="A14"/>
  <c r="L13"/>
  <c r="M13" s="1"/>
  <c r="K13"/>
  <c r="I13"/>
  <c r="F13"/>
  <c r="C13"/>
  <c r="B13"/>
  <c r="A13"/>
  <c r="L12"/>
  <c r="M12" s="1"/>
  <c r="K12"/>
  <c r="I12"/>
  <c r="F12"/>
  <c r="C12"/>
  <c r="B12"/>
  <c r="A12"/>
  <c r="L11"/>
  <c r="L33" s="1"/>
  <c r="M33" s="1"/>
  <c r="K11"/>
  <c r="I11"/>
  <c r="F11"/>
  <c r="C11"/>
  <c r="B11"/>
  <c r="A11"/>
  <c r="G5"/>
  <c r="F5"/>
  <c r="G4"/>
  <c r="F4"/>
  <c r="M11" l="1"/>
</calcChain>
</file>

<file path=xl/sharedStrings.xml><?xml version="1.0" encoding="utf-8"?>
<sst xmlns="http://schemas.openxmlformats.org/spreadsheetml/2006/main" count="25" uniqueCount="18">
  <si>
    <t>TABEL 58</t>
  </si>
  <si>
    <t>PERSENTASE RUMAH SEHAT MENURUT KECAMATAN DAN PUSKESMAS</t>
  </si>
  <si>
    <t>NO</t>
  </si>
  <si>
    <t xml:space="preserve">KECAMATAN </t>
  </si>
  <si>
    <t>PUSKESMAS</t>
  </si>
  <si>
    <t>JUMLAH SELURUH RUMAH</t>
  </si>
  <si>
    <t>RUMAH MEMENUHI SYARAT (RUMAH SEHAT)</t>
  </si>
  <si>
    <t>JUMLAH RUMAH YANG BELUM MEMENUHI SYARAT</t>
  </si>
  <si>
    <t>RUMAH DIBINA</t>
  </si>
  <si>
    <t>RUMAH DIBINA MEMENUHI SYARAT</t>
  </si>
  <si>
    <t>JUMLAH</t>
  </si>
  <si>
    <t>%</t>
  </si>
  <si>
    <t>JUMLAH  2018</t>
  </si>
  <si>
    <t>JUMLAH  2017</t>
  </si>
  <si>
    <t>JUMLAH  2016</t>
  </si>
  <si>
    <t>JUMLAH  2015</t>
  </si>
  <si>
    <t>JUMLAH  2014</t>
  </si>
  <si>
    <t>Sumber : Bidang Kesmas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</si>
</sst>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&quot;$&quot;#,##0_);[Red]\(&quot;$&quot;#,##0\)"/>
    <numFmt numFmtId="166" formatCode="&quot;$&quot;#,##0.00_);[Red]\(&quot;$&quot;#,##0.00\)"/>
  </numFmts>
  <fonts count="9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8">
    <xf numFmtId="0" fontId="0" fillId="0" borderId="0" xfId="0"/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3" fontId="3" fillId="2" borderId="11" xfId="1" applyNumberFormat="1" applyFont="1" applyFill="1" applyBorder="1" applyAlignment="1">
      <alignment wrapText="1"/>
    </xf>
    <xf numFmtId="41" fontId="3" fillId="2" borderId="11" xfId="2" applyFont="1" applyFill="1" applyBorder="1" applyAlignment="1">
      <alignment wrapText="1"/>
    </xf>
    <xf numFmtId="2" fontId="3" fillId="0" borderId="11" xfId="1" applyNumberFormat="1" applyFont="1" applyBorder="1" applyAlignment="1">
      <alignment wrapText="1"/>
    </xf>
    <xf numFmtId="41" fontId="3" fillId="0" borderId="11" xfId="1" applyFont="1" applyBorder="1" applyAlignment="1">
      <alignment wrapText="1"/>
    </xf>
    <xf numFmtId="3" fontId="3" fillId="2" borderId="11" xfId="2" applyNumberFormat="1" applyFont="1" applyFill="1" applyBorder="1" applyAlignment="1">
      <alignment wrapText="1"/>
    </xf>
    <xf numFmtId="3" fontId="3" fillId="0" borderId="11" xfId="1" applyNumberFormat="1" applyFont="1" applyBorder="1" applyAlignment="1">
      <alignment wrapText="1"/>
    </xf>
    <xf numFmtId="2" fontId="3" fillId="0" borderId="22" xfId="1" applyNumberFormat="1" applyFont="1" applyBorder="1" applyAlignment="1">
      <alignment wrapText="1"/>
    </xf>
    <xf numFmtId="2" fontId="3" fillId="0" borderId="23" xfId="1" applyNumberFormat="1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3" fontId="3" fillId="2" borderId="22" xfId="1" applyNumberFormat="1" applyFont="1" applyFill="1" applyBorder="1" applyAlignment="1">
      <alignment wrapText="1"/>
    </xf>
    <xf numFmtId="41" fontId="3" fillId="2" borderId="22" xfId="2" applyFont="1" applyFill="1" applyBorder="1" applyAlignment="1">
      <alignment wrapText="1"/>
    </xf>
    <xf numFmtId="41" fontId="3" fillId="0" borderId="22" xfId="1" applyFont="1" applyBorder="1" applyAlignment="1">
      <alignment wrapText="1"/>
    </xf>
    <xf numFmtId="3" fontId="3" fillId="2" borderId="22" xfId="2" applyNumberFormat="1" applyFont="1" applyFill="1" applyBorder="1" applyAlignment="1">
      <alignment wrapText="1"/>
    </xf>
    <xf numFmtId="3" fontId="3" fillId="0" borderId="22" xfId="1" applyNumberFormat="1" applyFont="1" applyBorder="1" applyAlignment="1">
      <alignment wrapText="1"/>
    </xf>
    <xf numFmtId="2" fontId="3" fillId="0" borderId="25" xfId="1" applyNumberFormat="1" applyFont="1" applyBorder="1" applyAlignment="1">
      <alignment wrapTex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3" fillId="2" borderId="22" xfId="0" applyNumberFormat="1" applyFont="1" applyFill="1" applyBorder="1" applyAlignment="1">
      <alignment wrapText="1"/>
    </xf>
    <xf numFmtId="3" fontId="3" fillId="0" borderId="22" xfId="0" applyNumberFormat="1" applyFont="1" applyBorder="1" applyAlignment="1">
      <alignment wrapText="1"/>
    </xf>
    <xf numFmtId="3" fontId="3" fillId="0" borderId="22" xfId="2" applyNumberFormat="1" applyFont="1" applyBorder="1" applyAlignment="1">
      <alignment wrapText="1"/>
    </xf>
    <xf numFmtId="37" fontId="3" fillId="2" borderId="22" xfId="2" applyNumberFormat="1" applyFont="1" applyFill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41" fontId="3" fillId="2" borderId="22" xfId="1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41" fontId="3" fillId="0" borderId="8" xfId="1" applyFont="1" applyBorder="1" applyAlignment="1">
      <alignment wrapText="1"/>
    </xf>
    <xf numFmtId="2" fontId="3" fillId="0" borderId="8" xfId="1" applyNumberFormat="1" applyFont="1" applyBorder="1" applyAlignment="1">
      <alignment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wrapText="1"/>
    </xf>
    <xf numFmtId="3" fontId="3" fillId="0" borderId="29" xfId="1" applyNumberFormat="1" applyFont="1" applyBorder="1" applyAlignment="1">
      <alignment wrapText="1"/>
    </xf>
    <xf numFmtId="2" fontId="3" fillId="0" borderId="29" xfId="1" applyNumberFormat="1" applyFont="1" applyBorder="1" applyAlignment="1">
      <alignment wrapText="1"/>
    </xf>
    <xf numFmtId="41" fontId="3" fillId="0" borderId="29" xfId="1" applyFont="1" applyBorder="1" applyAlignment="1">
      <alignment wrapText="1"/>
    </xf>
    <xf numFmtId="2" fontId="3" fillId="0" borderId="30" xfId="1" applyNumberFormat="1" applyFont="1" applyBorder="1" applyAlignment="1">
      <alignment wrapText="1"/>
    </xf>
    <xf numFmtId="0" fontId="3" fillId="0" borderId="3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2" xfId="0" applyFont="1" applyBorder="1" applyAlignment="1">
      <alignment wrapText="1"/>
    </xf>
    <xf numFmtId="3" fontId="3" fillId="0" borderId="33" xfId="1" applyNumberFormat="1" applyFont="1" applyBorder="1" applyAlignment="1">
      <alignment wrapText="1"/>
    </xf>
    <xf numFmtId="2" fontId="3" fillId="0" borderId="33" xfId="1" applyNumberFormat="1" applyFont="1" applyBorder="1" applyAlignment="1">
      <alignment wrapText="1"/>
    </xf>
    <xf numFmtId="41" fontId="3" fillId="0" borderId="33" xfId="1" applyFont="1" applyBorder="1" applyAlignment="1">
      <alignment wrapText="1"/>
    </xf>
    <xf numFmtId="2" fontId="3" fillId="0" borderId="34" xfId="1" applyNumberFormat="1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wrapText="1"/>
    </xf>
    <xf numFmtId="3" fontId="3" fillId="0" borderId="38" xfId="1" applyNumberFormat="1" applyFont="1" applyBorder="1" applyAlignment="1">
      <alignment wrapText="1"/>
    </xf>
    <xf numFmtId="2" fontId="3" fillId="0" borderId="38" xfId="1" applyNumberFormat="1" applyFont="1" applyBorder="1" applyAlignment="1">
      <alignment wrapText="1"/>
    </xf>
    <xf numFmtId="41" fontId="3" fillId="0" borderId="38" xfId="1" applyFont="1" applyBorder="1" applyAlignment="1">
      <alignment wrapText="1"/>
    </xf>
    <xf numFmtId="2" fontId="3" fillId="0" borderId="39" xfId="1" applyNumberFormat="1" applyFont="1" applyBorder="1" applyAlignment="1">
      <alignment wrapText="1"/>
    </xf>
    <xf numFmtId="41" fontId="3" fillId="3" borderId="38" xfId="1" applyFont="1" applyFill="1" applyBorder="1" applyAlignment="1">
      <alignment wrapText="1"/>
    </xf>
    <xf numFmtId="2" fontId="3" fillId="3" borderId="38" xfId="1" applyNumberFormat="1" applyFont="1" applyFill="1" applyBorder="1" applyAlignment="1">
      <alignment wrapText="1"/>
    </xf>
    <xf numFmtId="41" fontId="3" fillId="3" borderId="39" xfId="1" applyFont="1" applyFill="1" applyBorder="1" applyAlignment="1">
      <alignment wrapText="1"/>
    </xf>
  </cellXfs>
  <cellStyles count="100">
    <cellStyle name="Comma [0]" xfId="1" builtinId="6"/>
    <cellStyle name="Comma [0] 2" xfId="3"/>
    <cellStyle name="Comma [0] 2 2" xfId="2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0">
    <tabColor rgb="FF002060"/>
  </sheetPr>
  <dimension ref="A1:T39"/>
  <sheetViews>
    <sheetView tabSelected="1" view="pageBreakPreview" zoomScale="60" zoomScaleNormal="70" workbookViewId="0">
      <selection activeCell="L11" sqref="L11"/>
    </sheetView>
  </sheetViews>
  <sheetFormatPr defaultRowHeight="15"/>
  <cols>
    <col min="1" max="1" width="5.7109375" style="4" customWidth="1"/>
    <col min="2" max="2" width="17.85546875" style="4" customWidth="1"/>
    <col min="3" max="3" width="17.5703125" style="4" customWidth="1"/>
    <col min="4" max="4" width="13.42578125" style="4" customWidth="1"/>
    <col min="5" max="5" width="15.7109375" style="4" customWidth="1"/>
    <col min="6" max="6" width="15.140625" style="4" customWidth="1"/>
    <col min="7" max="8" width="15.7109375" style="4" customWidth="1"/>
    <col min="9" max="9" width="13.42578125" style="4" customWidth="1"/>
    <col min="10" max="10" width="15.7109375" style="4" customWidth="1"/>
    <col min="11" max="11" width="13.42578125" style="4" customWidth="1"/>
    <col min="12" max="13" width="15.7109375" style="4" customWidth="1"/>
    <col min="14" max="14" width="9.140625" style="4"/>
    <col min="15" max="15" width="14.140625" style="4" customWidth="1"/>
    <col min="16" max="16384" width="9.140625" style="4"/>
  </cols>
  <sheetData>
    <row r="1" spans="1:20" ht="15" customHeight="1">
      <c r="A1" s="1" t="s">
        <v>0</v>
      </c>
      <c r="B1" s="2"/>
      <c r="C1" s="3"/>
      <c r="D1" s="3"/>
    </row>
    <row r="2" spans="1:20" ht="15" customHeight="1">
      <c r="A2" s="5"/>
      <c r="B2" s="3"/>
      <c r="C2" s="3"/>
      <c r="D2" s="3"/>
    </row>
    <row r="3" spans="1:20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0" ht="15" customHeight="1">
      <c r="A4" s="7"/>
      <c r="B4" s="7"/>
      <c r="C4" s="7"/>
      <c r="D4" s="7"/>
      <c r="F4" s="8" t="str">
        <f>'[1]1'!F5</f>
        <v>KABUPATEN/KOTA</v>
      </c>
      <c r="G4" s="9" t="str">
        <f>'[1]1'!G5</f>
        <v>BATANG</v>
      </c>
      <c r="H4" s="7"/>
      <c r="I4" s="7"/>
      <c r="J4" s="7"/>
      <c r="K4" s="7"/>
      <c r="L4" s="7"/>
      <c r="M4" s="7"/>
    </row>
    <row r="5" spans="1:20" ht="15" customHeight="1">
      <c r="B5" s="10"/>
      <c r="F5" s="8" t="str">
        <f>'[1]1'!F6</f>
        <v xml:space="preserve">TAHUN </v>
      </c>
      <c r="G5" s="9">
        <f>'[1]1'!G6</f>
        <v>2018</v>
      </c>
      <c r="H5" s="10"/>
      <c r="I5" s="10"/>
      <c r="J5" s="10"/>
      <c r="K5" s="10"/>
      <c r="L5" s="10"/>
      <c r="M5" s="10"/>
    </row>
    <row r="6" spans="1:20" ht="15" customHeight="1" thickBot="1">
      <c r="A6" s="11"/>
      <c r="B6" s="12"/>
      <c r="C6" s="12"/>
      <c r="D6" s="12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</row>
    <row r="7" spans="1:20" ht="21.75" customHeight="1">
      <c r="A7" s="14" t="s">
        <v>2</v>
      </c>
      <c r="B7" s="15" t="s">
        <v>3</v>
      </c>
      <c r="C7" s="16" t="s">
        <v>4</v>
      </c>
      <c r="D7" s="17" t="s">
        <v>5</v>
      </c>
      <c r="E7" s="18">
        <v>2017</v>
      </c>
      <c r="F7" s="19"/>
      <c r="G7" s="20"/>
      <c r="H7" s="18">
        <v>2018</v>
      </c>
      <c r="I7" s="19"/>
      <c r="J7" s="19"/>
      <c r="K7" s="19"/>
      <c r="L7" s="19"/>
      <c r="M7" s="21"/>
      <c r="N7" s="13"/>
      <c r="O7" s="22"/>
      <c r="P7" s="13"/>
      <c r="Q7" s="13"/>
      <c r="R7" s="13"/>
      <c r="S7" s="13"/>
      <c r="T7" s="13"/>
    </row>
    <row r="8" spans="1:20" ht="54" customHeight="1">
      <c r="A8" s="23"/>
      <c r="B8" s="24"/>
      <c r="C8" s="25"/>
      <c r="D8" s="26"/>
      <c r="E8" s="27" t="s">
        <v>6</v>
      </c>
      <c r="F8" s="28"/>
      <c r="G8" s="29" t="s">
        <v>7</v>
      </c>
      <c r="H8" s="30" t="s">
        <v>8</v>
      </c>
      <c r="I8" s="30"/>
      <c r="J8" s="30" t="s">
        <v>9</v>
      </c>
      <c r="K8" s="30"/>
      <c r="L8" s="27" t="s">
        <v>6</v>
      </c>
      <c r="M8" s="31"/>
      <c r="N8" s="13"/>
      <c r="O8" s="22"/>
      <c r="P8" s="13"/>
      <c r="Q8" s="13"/>
      <c r="R8" s="13"/>
      <c r="S8" s="13"/>
      <c r="T8" s="13"/>
    </row>
    <row r="9" spans="1:20" ht="51" customHeight="1">
      <c r="A9" s="32"/>
      <c r="B9" s="33"/>
      <c r="C9" s="34"/>
      <c r="D9" s="35"/>
      <c r="E9" s="36" t="s">
        <v>10</v>
      </c>
      <c r="F9" s="37" t="s">
        <v>11</v>
      </c>
      <c r="G9" s="33"/>
      <c r="H9" s="38" t="s">
        <v>10</v>
      </c>
      <c r="I9" s="37" t="s">
        <v>11</v>
      </c>
      <c r="J9" s="38" t="s">
        <v>10</v>
      </c>
      <c r="K9" s="37" t="s">
        <v>11</v>
      </c>
      <c r="L9" s="36" t="s">
        <v>10</v>
      </c>
      <c r="M9" s="39" t="s">
        <v>11</v>
      </c>
      <c r="N9" s="13"/>
      <c r="O9" s="22"/>
      <c r="P9" s="13"/>
      <c r="Q9" s="13"/>
      <c r="R9" s="13"/>
      <c r="S9" s="13"/>
      <c r="T9" s="13"/>
    </row>
    <row r="10" spans="1:20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2">
        <v>13</v>
      </c>
      <c r="N10" s="13"/>
      <c r="O10" s="22"/>
      <c r="P10" s="13"/>
      <c r="Q10" s="13"/>
      <c r="R10" s="13"/>
      <c r="S10" s="13"/>
      <c r="T10" s="13"/>
    </row>
    <row r="11" spans="1:20" ht="15" customHeight="1">
      <c r="A11" s="43">
        <f>'[1]4'!A12</f>
        <v>1</v>
      </c>
      <c r="B11" s="44" t="str">
        <f>'[1]4'!B12</f>
        <v>Wonotunggal</v>
      </c>
      <c r="C11" s="44" t="str">
        <f>'[1]4'!C12</f>
        <v>Wonotunggal</v>
      </c>
      <c r="D11" s="45">
        <v>8882</v>
      </c>
      <c r="E11" s="46">
        <v>2672</v>
      </c>
      <c r="F11" s="47">
        <f>E11/D11*100</f>
        <v>30.083314568790815</v>
      </c>
      <c r="G11" s="48">
        <v>6210</v>
      </c>
      <c r="H11" s="49">
        <v>4629</v>
      </c>
      <c r="I11" s="50">
        <f>H11/G11*100</f>
        <v>74.54106280193237</v>
      </c>
      <c r="J11" s="45">
        <v>899</v>
      </c>
      <c r="K11" s="51">
        <f t="shared" ref="K11:K31" si="0">J11/H11*100</f>
        <v>19.421041261611581</v>
      </c>
      <c r="L11" s="48">
        <f>E11+J11</f>
        <v>3571</v>
      </c>
      <c r="M11" s="52">
        <f>L11/D11*100</f>
        <v>40.204908804323352</v>
      </c>
      <c r="N11" s="13"/>
      <c r="O11" s="13"/>
      <c r="P11" s="13"/>
      <c r="Q11" s="13"/>
      <c r="R11" s="13"/>
      <c r="S11" s="13"/>
      <c r="T11" s="13"/>
    </row>
    <row r="12" spans="1:20" ht="15" customHeight="1">
      <c r="A12" s="53">
        <f>'[1]4'!A13</f>
        <v>2</v>
      </c>
      <c r="B12" s="54" t="str">
        <f>'[1]4'!B13</f>
        <v>Bandar</v>
      </c>
      <c r="C12" s="54" t="str">
        <f>'[1]4'!C13</f>
        <v>Bandar I</v>
      </c>
      <c r="D12" s="55">
        <v>15588</v>
      </c>
      <c r="E12" s="56">
        <v>9304</v>
      </c>
      <c r="F12" s="51">
        <f t="shared" ref="F12:F31" si="1">E12/D12*100</f>
        <v>59.686938670772392</v>
      </c>
      <c r="G12" s="57">
        <v>6284</v>
      </c>
      <c r="H12" s="58">
        <v>60</v>
      </c>
      <c r="I12" s="59">
        <f t="shared" ref="I12:I31" si="2">H12/G12*100</f>
        <v>0.95480585614258429</v>
      </c>
      <c r="J12" s="55">
        <v>40</v>
      </c>
      <c r="K12" s="51">
        <f t="shared" si="0"/>
        <v>66.666666666666657</v>
      </c>
      <c r="L12" s="57">
        <f>E12+J12</f>
        <v>9344</v>
      </c>
      <c r="M12" s="60">
        <f t="shared" ref="M12:M31" si="3">L12/D12*100</f>
        <v>59.943546317680266</v>
      </c>
      <c r="N12" s="13"/>
      <c r="O12" s="13"/>
      <c r="P12" s="13"/>
      <c r="Q12" s="13"/>
      <c r="R12" s="13"/>
      <c r="S12" s="13"/>
      <c r="T12" s="13"/>
    </row>
    <row r="13" spans="1:20" ht="15" customHeight="1">
      <c r="A13" s="61">
        <f>'[1]4'!A14</f>
        <v>0</v>
      </c>
      <c r="B13" s="62">
        <f>'[1]4'!B14</f>
        <v>0</v>
      </c>
      <c r="C13" s="54" t="str">
        <f>'[1]4'!C14</f>
        <v>Bandar II</v>
      </c>
      <c r="D13" s="55">
        <v>5854</v>
      </c>
      <c r="E13" s="56">
        <v>1896</v>
      </c>
      <c r="F13" s="51">
        <f t="shared" si="1"/>
        <v>32.388110693542878</v>
      </c>
      <c r="G13" s="57">
        <v>3958</v>
      </c>
      <c r="H13" s="58">
        <v>0</v>
      </c>
      <c r="I13" s="59">
        <f t="shared" si="2"/>
        <v>0</v>
      </c>
      <c r="J13" s="55">
        <v>0</v>
      </c>
      <c r="K13" s="51" t="e">
        <f t="shared" si="0"/>
        <v>#DIV/0!</v>
      </c>
      <c r="L13" s="57">
        <f t="shared" ref="L13:L31" si="4">E13+J13</f>
        <v>1896</v>
      </c>
      <c r="M13" s="60">
        <f t="shared" si="3"/>
        <v>32.388110693542878</v>
      </c>
      <c r="N13" s="13"/>
      <c r="O13" s="13"/>
      <c r="P13" s="13"/>
      <c r="Q13" s="13"/>
      <c r="R13" s="13"/>
      <c r="S13" s="13"/>
      <c r="T13" s="13"/>
    </row>
    <row r="14" spans="1:20" ht="15" customHeight="1">
      <c r="A14" s="53">
        <f>'[1]4'!A15</f>
        <v>3</v>
      </c>
      <c r="B14" s="54" t="str">
        <f>'[1]4'!B15</f>
        <v>Blado</v>
      </c>
      <c r="C14" s="54" t="str">
        <f>'[1]4'!C15</f>
        <v>Blado I</v>
      </c>
      <c r="D14" s="55">
        <v>8008</v>
      </c>
      <c r="E14" s="56">
        <v>6174</v>
      </c>
      <c r="F14" s="51">
        <f t="shared" si="1"/>
        <v>77.097902097902093</v>
      </c>
      <c r="G14" s="57">
        <v>1834</v>
      </c>
      <c r="H14" s="58">
        <v>1311</v>
      </c>
      <c r="I14" s="59">
        <f t="shared" si="2"/>
        <v>71.483097055616142</v>
      </c>
      <c r="J14" s="55">
        <v>1187</v>
      </c>
      <c r="K14" s="51">
        <f t="shared" si="0"/>
        <v>90.541571319603349</v>
      </c>
      <c r="L14" s="57">
        <f t="shared" si="4"/>
        <v>7361</v>
      </c>
      <c r="M14" s="60">
        <f t="shared" si="3"/>
        <v>91.920579420579415</v>
      </c>
      <c r="N14" s="13"/>
      <c r="O14" s="13"/>
      <c r="P14" s="13"/>
      <c r="Q14" s="13"/>
      <c r="R14" s="13"/>
      <c r="S14" s="13"/>
      <c r="T14" s="13"/>
    </row>
    <row r="15" spans="1:20" ht="15" customHeight="1">
      <c r="A15" s="61">
        <f>'[1]4'!A16</f>
        <v>0</v>
      </c>
      <c r="B15" s="62">
        <f>'[1]4'!B16</f>
        <v>0</v>
      </c>
      <c r="C15" s="54" t="str">
        <f>'[1]4'!C16</f>
        <v>Blado II</v>
      </c>
      <c r="D15" s="55">
        <v>3732</v>
      </c>
      <c r="E15" s="56">
        <v>2390</v>
      </c>
      <c r="F15" s="51">
        <f t="shared" si="1"/>
        <v>64.040728831725616</v>
      </c>
      <c r="G15" s="57">
        <v>1342</v>
      </c>
      <c r="H15" s="58">
        <v>0</v>
      </c>
      <c r="I15" s="59">
        <f t="shared" si="2"/>
        <v>0</v>
      </c>
      <c r="J15" s="55">
        <v>0</v>
      </c>
      <c r="K15" s="51" t="e">
        <f t="shared" si="0"/>
        <v>#DIV/0!</v>
      </c>
      <c r="L15" s="57">
        <f t="shared" si="4"/>
        <v>2390</v>
      </c>
      <c r="M15" s="60">
        <f t="shared" si="3"/>
        <v>64.040728831725616</v>
      </c>
      <c r="N15" s="13"/>
      <c r="O15" s="13"/>
      <c r="P15" s="13"/>
      <c r="Q15" s="13"/>
      <c r="R15" s="13"/>
      <c r="S15" s="13"/>
      <c r="T15" s="13"/>
    </row>
    <row r="16" spans="1:20" ht="15" customHeight="1">
      <c r="A16" s="53">
        <f>'[1]4'!A17</f>
        <v>4</v>
      </c>
      <c r="B16" s="54" t="str">
        <f>'[1]4'!C17</f>
        <v xml:space="preserve">Reban </v>
      </c>
      <c r="C16" s="54" t="str">
        <f>'[1]4'!C17</f>
        <v xml:space="preserve">Reban </v>
      </c>
      <c r="D16" s="55">
        <v>9459</v>
      </c>
      <c r="E16" s="56">
        <v>8001</v>
      </c>
      <c r="F16" s="51">
        <f t="shared" si="1"/>
        <v>84.586108468125602</v>
      </c>
      <c r="G16" s="57">
        <v>1458</v>
      </c>
      <c r="H16" s="58">
        <v>0</v>
      </c>
      <c r="I16" s="59">
        <f t="shared" si="2"/>
        <v>0</v>
      </c>
      <c r="J16" s="55">
        <v>0</v>
      </c>
      <c r="K16" s="51" t="e">
        <f t="shared" si="0"/>
        <v>#DIV/0!</v>
      </c>
      <c r="L16" s="57">
        <f t="shared" si="4"/>
        <v>8001</v>
      </c>
      <c r="M16" s="60">
        <f t="shared" si="3"/>
        <v>84.586108468125602</v>
      </c>
      <c r="N16" s="13"/>
      <c r="O16" s="13"/>
      <c r="P16" s="13"/>
      <c r="Q16" s="13"/>
      <c r="R16" s="13"/>
      <c r="S16" s="13"/>
      <c r="T16" s="13"/>
    </row>
    <row r="17" spans="1:20" ht="15" customHeight="1">
      <c r="A17" s="53">
        <f>'[1]4'!A18</f>
        <v>5</v>
      </c>
      <c r="B17" s="54" t="str">
        <f>'[1]4'!B18</f>
        <v>Bawang</v>
      </c>
      <c r="C17" s="54" t="str">
        <f>'[1]4'!C18</f>
        <v>Bawang</v>
      </c>
      <c r="D17" s="55">
        <v>12158</v>
      </c>
      <c r="E17" s="56">
        <v>2059</v>
      </c>
      <c r="F17" s="51">
        <f t="shared" si="1"/>
        <v>16.935351209080441</v>
      </c>
      <c r="G17" s="57">
        <v>10099</v>
      </c>
      <c r="H17" s="58">
        <v>0</v>
      </c>
      <c r="I17" s="59">
        <f t="shared" si="2"/>
        <v>0</v>
      </c>
      <c r="J17" s="55">
        <v>0</v>
      </c>
      <c r="K17" s="51" t="e">
        <f t="shared" si="0"/>
        <v>#DIV/0!</v>
      </c>
      <c r="L17" s="57">
        <f t="shared" si="4"/>
        <v>2059</v>
      </c>
      <c r="M17" s="60">
        <f t="shared" si="3"/>
        <v>16.935351209080441</v>
      </c>
      <c r="N17" s="13"/>
      <c r="O17" s="13"/>
      <c r="P17" s="13"/>
      <c r="Q17" s="13"/>
      <c r="R17" s="13"/>
      <c r="S17" s="13"/>
      <c r="T17" s="13"/>
    </row>
    <row r="18" spans="1:20" ht="15" customHeight="1">
      <c r="A18" s="53">
        <f>'[1]4'!A19</f>
        <v>6</v>
      </c>
      <c r="B18" s="54" t="str">
        <f>'[1]4'!B19</f>
        <v>Tersono</v>
      </c>
      <c r="C18" s="54" t="str">
        <f>'[1]4'!C19</f>
        <v>Tersono</v>
      </c>
      <c r="D18" s="55">
        <v>12003</v>
      </c>
      <c r="E18" s="56">
        <v>8049</v>
      </c>
      <c r="F18" s="51">
        <f t="shared" si="1"/>
        <v>67.058235441139715</v>
      </c>
      <c r="G18" s="57">
        <v>3954</v>
      </c>
      <c r="H18" s="58">
        <v>2065</v>
      </c>
      <c r="I18" s="59">
        <f t="shared" si="2"/>
        <v>52.22559433485079</v>
      </c>
      <c r="J18" s="55">
        <v>1075</v>
      </c>
      <c r="K18" s="51">
        <f t="shared" si="0"/>
        <v>52.058111380145277</v>
      </c>
      <c r="L18" s="57">
        <f t="shared" si="4"/>
        <v>9124</v>
      </c>
      <c r="M18" s="60">
        <f t="shared" si="3"/>
        <v>76.014329750895598</v>
      </c>
      <c r="N18" s="13"/>
      <c r="O18" s="13"/>
      <c r="P18" s="13"/>
      <c r="Q18" s="13"/>
      <c r="R18" s="13"/>
      <c r="S18" s="13"/>
      <c r="T18" s="13"/>
    </row>
    <row r="19" spans="1:20" ht="15" customHeight="1">
      <c r="A19" s="53">
        <f>'[1]4'!A20</f>
        <v>7</v>
      </c>
      <c r="B19" s="54" t="str">
        <f>'[1]4'!B20</f>
        <v>Gringsing</v>
      </c>
      <c r="C19" s="54" t="str">
        <f>'[1]4'!C20</f>
        <v>Gringsing I</v>
      </c>
      <c r="D19" s="63">
        <v>10632</v>
      </c>
      <c r="E19" s="56">
        <v>7179</v>
      </c>
      <c r="F19" s="51">
        <f t="shared" si="1"/>
        <v>67.52257336343115</v>
      </c>
      <c r="G19" s="57">
        <v>3453</v>
      </c>
      <c r="H19" s="58">
        <v>423</v>
      </c>
      <c r="I19" s="59">
        <f t="shared" si="2"/>
        <v>12.250217202432667</v>
      </c>
      <c r="J19" s="58">
        <v>217</v>
      </c>
      <c r="K19" s="51">
        <f t="shared" si="0"/>
        <v>51.300236406619383</v>
      </c>
      <c r="L19" s="57">
        <f t="shared" si="4"/>
        <v>7396</v>
      </c>
      <c r="M19" s="60">
        <f t="shared" si="3"/>
        <v>69.56358164033108</v>
      </c>
      <c r="N19" s="13"/>
      <c r="O19" s="13"/>
      <c r="P19" s="13"/>
      <c r="Q19" s="13"/>
      <c r="R19" s="13"/>
      <c r="S19" s="13"/>
      <c r="T19" s="13"/>
    </row>
    <row r="20" spans="1:20" ht="15" customHeight="1">
      <c r="A20" s="61">
        <f>'[1]4'!A21</f>
        <v>0</v>
      </c>
      <c r="B20" s="62">
        <f>'[1]4'!B21</f>
        <v>0</v>
      </c>
      <c r="C20" s="54" t="str">
        <f>'[1]4'!C21</f>
        <v>Gringsing II</v>
      </c>
      <c r="D20" s="64">
        <v>3745</v>
      </c>
      <c r="E20" s="56">
        <v>990</v>
      </c>
      <c r="F20" s="51">
        <f t="shared" si="1"/>
        <v>26.43524699599466</v>
      </c>
      <c r="G20" s="57">
        <v>2755</v>
      </c>
      <c r="H20" s="65">
        <v>580</v>
      </c>
      <c r="I20" s="59">
        <f t="shared" si="2"/>
        <v>21.052631578947366</v>
      </c>
      <c r="J20" s="65">
        <v>62</v>
      </c>
      <c r="K20" s="51">
        <f t="shared" si="0"/>
        <v>10.689655172413794</v>
      </c>
      <c r="L20" s="57">
        <f t="shared" si="4"/>
        <v>1052</v>
      </c>
      <c r="M20" s="60">
        <f t="shared" si="3"/>
        <v>28.090787716955941</v>
      </c>
      <c r="N20" s="13"/>
      <c r="O20" s="13"/>
      <c r="P20" s="13"/>
      <c r="Q20" s="13"/>
      <c r="R20" s="13"/>
      <c r="S20" s="13"/>
      <c r="T20" s="13"/>
    </row>
    <row r="21" spans="1:20" ht="15" customHeight="1">
      <c r="A21" s="53">
        <f>'[1]4'!A22</f>
        <v>8</v>
      </c>
      <c r="B21" s="54" t="str">
        <f>'[1]4'!B22</f>
        <v>Limpung</v>
      </c>
      <c r="C21" s="54" t="str">
        <f>'[1]4'!C22</f>
        <v>Limpung</v>
      </c>
      <c r="D21" s="63">
        <v>10632</v>
      </c>
      <c r="E21" s="56">
        <v>5860</v>
      </c>
      <c r="F21" s="51">
        <f t="shared" si="1"/>
        <v>55.11662904439428</v>
      </c>
      <c r="G21" s="57">
        <v>4772</v>
      </c>
      <c r="H21" s="58">
        <v>2867</v>
      </c>
      <c r="I21" s="59">
        <f t="shared" si="2"/>
        <v>60.079631181894385</v>
      </c>
      <c r="J21" s="58">
        <v>336</v>
      </c>
      <c r="K21" s="51">
        <f t="shared" si="0"/>
        <v>11.719567492152075</v>
      </c>
      <c r="L21" s="57">
        <f t="shared" si="4"/>
        <v>6196</v>
      </c>
      <c r="M21" s="60">
        <f t="shared" si="3"/>
        <v>58.276899924755455</v>
      </c>
      <c r="N21" s="13"/>
      <c r="O21" s="13"/>
      <c r="P21" s="13"/>
      <c r="Q21" s="13"/>
      <c r="R21" s="13"/>
      <c r="S21" s="13"/>
      <c r="T21" s="13"/>
    </row>
    <row r="22" spans="1:20" ht="15" customHeight="1">
      <c r="A22" s="53">
        <f>'[1]4'!A23</f>
        <v>9</v>
      </c>
      <c r="B22" s="54" t="str">
        <f>'[1]4'!B23</f>
        <v>Banyuputih</v>
      </c>
      <c r="C22" s="54" t="str">
        <f>'[1]4'!C23</f>
        <v>Banyuputih</v>
      </c>
      <c r="D22" s="63">
        <v>10165</v>
      </c>
      <c r="E22" s="56">
        <v>3585</v>
      </c>
      <c r="F22" s="51">
        <f t="shared" si="1"/>
        <v>35.268076733890801</v>
      </c>
      <c r="G22" s="57">
        <v>6580</v>
      </c>
      <c r="H22" s="65">
        <v>2281</v>
      </c>
      <c r="I22" s="59">
        <f t="shared" si="2"/>
        <v>34.665653495440729</v>
      </c>
      <c r="J22" s="65">
        <v>472</v>
      </c>
      <c r="K22" s="51">
        <f>J22/H22*100</f>
        <v>20.692678649715038</v>
      </c>
      <c r="L22" s="57">
        <f t="shared" si="4"/>
        <v>4057</v>
      </c>
      <c r="M22" s="60">
        <f t="shared" si="3"/>
        <v>39.911460895228728</v>
      </c>
      <c r="N22" s="13"/>
      <c r="O22" s="13"/>
      <c r="P22" s="13"/>
      <c r="Q22" s="13"/>
      <c r="R22" s="13"/>
      <c r="S22" s="13"/>
      <c r="T22" s="13"/>
    </row>
    <row r="23" spans="1:20" ht="15" customHeight="1">
      <c r="A23" s="53">
        <f>'[1]4'!A24</f>
        <v>10</v>
      </c>
      <c r="B23" s="54" t="str">
        <f>'[1]4'!B24</f>
        <v>Subah</v>
      </c>
      <c r="C23" s="54" t="str">
        <f>'[1]4'!C24</f>
        <v>Subah</v>
      </c>
      <c r="D23" s="55">
        <v>13549</v>
      </c>
      <c r="E23" s="56">
        <v>4933</v>
      </c>
      <c r="F23" s="51">
        <f t="shared" si="1"/>
        <v>36.408591039929142</v>
      </c>
      <c r="G23" s="57">
        <v>8616</v>
      </c>
      <c r="H23" s="58">
        <v>3461</v>
      </c>
      <c r="I23" s="59">
        <f t="shared" si="2"/>
        <v>40.169452181987005</v>
      </c>
      <c r="J23" s="55">
        <v>1233</v>
      </c>
      <c r="K23" s="51">
        <f t="shared" si="0"/>
        <v>35.625541750939036</v>
      </c>
      <c r="L23" s="57">
        <f t="shared" si="4"/>
        <v>6166</v>
      </c>
      <c r="M23" s="60">
        <f t="shared" si="3"/>
        <v>45.508893645287472</v>
      </c>
      <c r="N23" s="13"/>
      <c r="O23" s="13"/>
      <c r="P23" s="13"/>
      <c r="Q23" s="13"/>
      <c r="R23" s="13"/>
      <c r="S23" s="13"/>
      <c r="T23" s="13"/>
    </row>
    <row r="24" spans="1:20" ht="15" customHeight="1">
      <c r="A24" s="53">
        <f>'[1]4'!A25</f>
        <v>11</v>
      </c>
      <c r="B24" s="54" t="str">
        <f>'[1]4'!B25</f>
        <v>Pecalungan</v>
      </c>
      <c r="C24" s="54" t="str">
        <f>'[1]4'!C25</f>
        <v>Pecalungan</v>
      </c>
      <c r="D24" s="55">
        <v>8242</v>
      </c>
      <c r="E24" s="56">
        <v>990</v>
      </c>
      <c r="F24" s="51">
        <f t="shared" si="1"/>
        <v>12.011647658335356</v>
      </c>
      <c r="G24" s="57">
        <v>7252</v>
      </c>
      <c r="H24" s="58">
        <v>3986</v>
      </c>
      <c r="I24" s="59">
        <f t="shared" si="2"/>
        <v>54.964147821290673</v>
      </c>
      <c r="J24" s="55">
        <v>679</v>
      </c>
      <c r="K24" s="51">
        <f t="shared" si="0"/>
        <v>17.034621174109382</v>
      </c>
      <c r="L24" s="57">
        <f t="shared" si="4"/>
        <v>1669</v>
      </c>
      <c r="M24" s="60">
        <f t="shared" si="3"/>
        <v>20.249939335112838</v>
      </c>
      <c r="N24" s="13"/>
      <c r="O24" s="13"/>
      <c r="P24" s="13"/>
      <c r="Q24" s="13"/>
      <c r="R24" s="13"/>
      <c r="S24" s="13"/>
      <c r="T24" s="13"/>
    </row>
    <row r="25" spans="1:20" ht="15" customHeight="1">
      <c r="A25" s="53">
        <f>'[1]4'!A26</f>
        <v>12</v>
      </c>
      <c r="B25" s="54" t="str">
        <f>'[1]4'!B26</f>
        <v>Tulis</v>
      </c>
      <c r="C25" s="54" t="str">
        <f>'[1]4'!C26</f>
        <v>Tulis</v>
      </c>
      <c r="D25" s="55">
        <v>9291</v>
      </c>
      <c r="E25" s="66">
        <v>3202</v>
      </c>
      <c r="F25" s="51">
        <f t="shared" si="1"/>
        <v>34.46345926165106</v>
      </c>
      <c r="G25" s="57">
        <v>6089</v>
      </c>
      <c r="H25" s="58">
        <v>5873</v>
      </c>
      <c r="I25" s="59">
        <f t="shared" si="2"/>
        <v>96.452619477746765</v>
      </c>
      <c r="J25" s="55">
        <v>1943</v>
      </c>
      <c r="K25" s="51">
        <f t="shared" si="0"/>
        <v>33.08360292865656</v>
      </c>
      <c r="L25" s="57">
        <f t="shared" si="4"/>
        <v>5145</v>
      </c>
      <c r="M25" s="60">
        <f t="shared" si="3"/>
        <v>55.376170487568608</v>
      </c>
      <c r="N25" s="13"/>
      <c r="O25" s="13"/>
      <c r="P25" s="13"/>
      <c r="Q25" s="13"/>
      <c r="R25" s="13"/>
      <c r="S25" s="13"/>
      <c r="T25" s="13"/>
    </row>
    <row r="26" spans="1:20" ht="15" customHeight="1">
      <c r="A26" s="53">
        <f>'[1]4'!A27</f>
        <v>13</v>
      </c>
      <c r="B26" s="54" t="str">
        <f>'[1]4'!B27</f>
        <v>Kandeman</v>
      </c>
      <c r="C26" s="54" t="str">
        <f>'[1]4'!C27</f>
        <v>Kandeman</v>
      </c>
      <c r="D26" s="55">
        <v>11955</v>
      </c>
      <c r="E26" s="56">
        <v>2974</v>
      </c>
      <c r="F26" s="51">
        <f t="shared" si="1"/>
        <v>24.876620660811376</v>
      </c>
      <c r="G26" s="57">
        <v>8981</v>
      </c>
      <c r="H26" s="58">
        <v>1586</v>
      </c>
      <c r="I26" s="59">
        <f t="shared" si="2"/>
        <v>17.659503396058344</v>
      </c>
      <c r="J26" s="55">
        <v>365</v>
      </c>
      <c r="K26" s="51">
        <f t="shared" si="0"/>
        <v>23.013871374527113</v>
      </c>
      <c r="L26" s="57">
        <f t="shared" si="4"/>
        <v>3339</v>
      </c>
      <c r="M26" s="60">
        <f t="shared" si="3"/>
        <v>27.9297365119197</v>
      </c>
      <c r="N26" s="13"/>
      <c r="O26" s="13"/>
      <c r="P26" s="13"/>
      <c r="Q26" s="13"/>
      <c r="R26" s="13"/>
      <c r="S26" s="13"/>
      <c r="T26" s="13"/>
    </row>
    <row r="27" spans="1:20" ht="15" customHeight="1">
      <c r="A27" s="53">
        <f>'[1]4'!A28</f>
        <v>14</v>
      </c>
      <c r="B27" s="54" t="str">
        <f>'[1]4'!B28</f>
        <v>Batang</v>
      </c>
      <c r="C27" s="54" t="str">
        <f>'[1]4'!C28</f>
        <v>Batang I</v>
      </c>
      <c r="D27" s="55">
        <v>7107</v>
      </c>
      <c r="E27" s="56">
        <v>3594</v>
      </c>
      <c r="F27" s="51">
        <f t="shared" si="1"/>
        <v>50.569860700717605</v>
      </c>
      <c r="G27" s="57">
        <v>3513</v>
      </c>
      <c r="H27" s="58">
        <v>2104</v>
      </c>
      <c r="I27" s="59">
        <f t="shared" si="2"/>
        <v>59.891830344434958</v>
      </c>
      <c r="J27" s="55">
        <v>320</v>
      </c>
      <c r="K27" s="51">
        <f t="shared" si="0"/>
        <v>15.209125475285171</v>
      </c>
      <c r="L27" s="57">
        <f t="shared" si="4"/>
        <v>3914</v>
      </c>
      <c r="M27" s="60">
        <f t="shared" si="3"/>
        <v>55.072463768115945</v>
      </c>
      <c r="N27" s="13"/>
      <c r="O27" s="13"/>
      <c r="P27" s="13"/>
      <c r="Q27" s="13"/>
      <c r="R27" s="13"/>
      <c r="S27" s="13"/>
      <c r="T27" s="13"/>
    </row>
    <row r="28" spans="1:20" ht="15" customHeight="1">
      <c r="A28" s="67">
        <f>'[1]4'!A29</f>
        <v>0</v>
      </c>
      <c r="B28" s="68">
        <f>'[1]4'!B29</f>
        <v>0</v>
      </c>
      <c r="C28" s="54" t="str">
        <f>'[1]4'!C29</f>
        <v>Batang II</v>
      </c>
      <c r="D28" s="55">
        <v>7226</v>
      </c>
      <c r="E28" s="56">
        <v>4030</v>
      </c>
      <c r="F28" s="51">
        <f t="shared" si="1"/>
        <v>55.770827567118744</v>
      </c>
      <c r="G28" s="57">
        <v>3196</v>
      </c>
      <c r="H28" s="58">
        <v>750</v>
      </c>
      <c r="I28" s="59">
        <f t="shared" si="2"/>
        <v>23.466833541927411</v>
      </c>
      <c r="J28" s="55">
        <v>348</v>
      </c>
      <c r="K28" s="51">
        <f t="shared" si="0"/>
        <v>46.400000000000006</v>
      </c>
      <c r="L28" s="57">
        <f t="shared" si="4"/>
        <v>4378</v>
      </c>
      <c r="M28" s="60">
        <f t="shared" si="3"/>
        <v>60.586769997232217</v>
      </c>
      <c r="N28" s="13"/>
      <c r="O28" s="13"/>
      <c r="P28" s="13"/>
      <c r="Q28" s="13"/>
      <c r="R28" s="13"/>
      <c r="S28" s="13"/>
      <c r="T28" s="13"/>
    </row>
    <row r="29" spans="1:20" ht="15" customHeight="1">
      <c r="A29" s="67">
        <f>'[1]4'!A30</f>
        <v>0</v>
      </c>
      <c r="B29" s="68">
        <f>'[1]4'!B30</f>
        <v>0</v>
      </c>
      <c r="C29" s="54" t="str">
        <f>'[1]4'!C30</f>
        <v>Batang III</v>
      </c>
      <c r="D29" s="55">
        <v>8281</v>
      </c>
      <c r="E29" s="56">
        <v>4666</v>
      </c>
      <c r="F29" s="51">
        <f t="shared" si="1"/>
        <v>56.34585195024755</v>
      </c>
      <c r="G29" s="57">
        <v>3615</v>
      </c>
      <c r="H29" s="58">
        <v>90</v>
      </c>
      <c r="I29" s="59">
        <f t="shared" si="2"/>
        <v>2.4896265560165975</v>
      </c>
      <c r="J29" s="55">
        <v>70</v>
      </c>
      <c r="K29" s="51">
        <f t="shared" si="0"/>
        <v>77.777777777777786</v>
      </c>
      <c r="L29" s="57">
        <f t="shared" si="4"/>
        <v>4736</v>
      </c>
      <c r="M29" s="60">
        <f t="shared" si="3"/>
        <v>57.191160487863776</v>
      </c>
      <c r="N29" s="13"/>
      <c r="O29" s="13"/>
      <c r="P29" s="13"/>
      <c r="Q29" s="13"/>
      <c r="R29" s="13"/>
      <c r="S29" s="13"/>
      <c r="T29" s="13"/>
    </row>
    <row r="30" spans="1:20" ht="15" customHeight="1">
      <c r="A30" s="67">
        <f>'[1]4'!A31</f>
        <v>0</v>
      </c>
      <c r="B30" s="68">
        <f>'[1]4'!B31</f>
        <v>0</v>
      </c>
      <c r="C30" s="54" t="str">
        <f>'[1]4'!C31</f>
        <v>Batang IV</v>
      </c>
      <c r="D30" s="55">
        <v>5934</v>
      </c>
      <c r="E30" s="56">
        <v>1819</v>
      </c>
      <c r="F30" s="51">
        <f t="shared" si="1"/>
        <v>30.653859116953154</v>
      </c>
      <c r="G30" s="57">
        <v>4115</v>
      </c>
      <c r="H30" s="58">
        <v>0</v>
      </c>
      <c r="I30" s="59">
        <f t="shared" si="2"/>
        <v>0</v>
      </c>
      <c r="J30" s="55">
        <v>0</v>
      </c>
      <c r="K30" s="51" t="e">
        <f t="shared" si="0"/>
        <v>#DIV/0!</v>
      </c>
      <c r="L30" s="57">
        <f t="shared" si="4"/>
        <v>1819</v>
      </c>
      <c r="M30" s="60">
        <f t="shared" si="3"/>
        <v>30.653859116953154</v>
      </c>
      <c r="N30" s="13"/>
      <c r="O30" s="13"/>
      <c r="P30" s="13"/>
      <c r="Q30" s="13"/>
      <c r="R30" s="13"/>
      <c r="S30" s="13"/>
      <c r="T30" s="13"/>
    </row>
    <row r="31" spans="1:20" ht="15" customHeight="1">
      <c r="A31" s="53">
        <f>'[1]4'!A32</f>
        <v>15</v>
      </c>
      <c r="B31" s="54" t="str">
        <f>'[1]4'!B32</f>
        <v>Warungasem</v>
      </c>
      <c r="C31" s="54" t="str">
        <f>'[1]4'!C32</f>
        <v>Warungasem</v>
      </c>
      <c r="D31" s="55">
        <v>10874</v>
      </c>
      <c r="E31" s="56">
        <v>3930</v>
      </c>
      <c r="F31" s="51">
        <f t="shared" si="1"/>
        <v>36.141254368217766</v>
      </c>
      <c r="G31" s="57">
        <v>6944</v>
      </c>
      <c r="H31" s="56">
        <v>2030</v>
      </c>
      <c r="I31" s="51">
        <f t="shared" si="2"/>
        <v>29.233870967741936</v>
      </c>
      <c r="J31" s="69">
        <v>709</v>
      </c>
      <c r="K31" s="51">
        <f t="shared" si="0"/>
        <v>34.926108374384235</v>
      </c>
      <c r="L31" s="57">
        <f t="shared" si="4"/>
        <v>4639</v>
      </c>
      <c r="M31" s="60">
        <f t="shared" si="3"/>
        <v>42.661394151186315</v>
      </c>
      <c r="N31" s="13"/>
      <c r="O31" s="13"/>
      <c r="P31" s="13"/>
      <c r="Q31" s="13"/>
      <c r="R31" s="13"/>
      <c r="S31" s="13"/>
      <c r="T31" s="13"/>
    </row>
    <row r="32" spans="1:20" ht="15" customHeight="1" thickBot="1">
      <c r="A32" s="70"/>
      <c r="B32" s="71"/>
      <c r="C32" s="71"/>
      <c r="D32" s="71"/>
      <c r="E32" s="72"/>
      <c r="F32" s="73"/>
      <c r="G32" s="72"/>
      <c r="H32" s="72"/>
      <c r="I32" s="73"/>
      <c r="J32" s="72"/>
      <c r="K32" s="73"/>
      <c r="L32" s="72"/>
      <c r="M32" s="52"/>
      <c r="N32" s="13"/>
      <c r="P32" s="13"/>
      <c r="Q32" s="13"/>
      <c r="R32" s="13"/>
      <c r="S32" s="13"/>
      <c r="T32" s="13"/>
    </row>
    <row r="33" spans="1:20" ht="20.100000000000001" customHeight="1" thickBot="1">
      <c r="A33" s="74" t="s">
        <v>12</v>
      </c>
      <c r="B33" s="75"/>
      <c r="C33" s="76"/>
      <c r="D33" s="77">
        <f>SUM(D11:D32)</f>
        <v>193317</v>
      </c>
      <c r="E33" s="77">
        <f>SUM(E11:E32)</f>
        <v>88297</v>
      </c>
      <c r="F33" s="78">
        <f>E33/D33*100</f>
        <v>45.674720795377539</v>
      </c>
      <c r="G33" s="77">
        <f>SUM(G11:G32)</f>
        <v>105020</v>
      </c>
      <c r="H33" s="79">
        <f>SUM(H11:H32)</f>
        <v>34096</v>
      </c>
      <c r="I33" s="78">
        <f>H33/G33*100</f>
        <v>32.466196914873358</v>
      </c>
      <c r="J33" s="79">
        <f>SUM(J11:J32)</f>
        <v>9955</v>
      </c>
      <c r="K33" s="78">
        <f>J33/H33*100</f>
        <v>29.196973251994368</v>
      </c>
      <c r="L33" s="79">
        <f>SUM(L11:L32)</f>
        <v>98252</v>
      </c>
      <c r="M33" s="80">
        <f>L33/D33*100</f>
        <v>50.824293776543193</v>
      </c>
      <c r="N33" s="13"/>
      <c r="O33" s="13"/>
      <c r="P33" s="13"/>
      <c r="Q33" s="13"/>
      <c r="R33" s="13"/>
      <c r="S33" s="13"/>
      <c r="T33" s="13"/>
    </row>
    <row r="34" spans="1:20" ht="20.100000000000001" customHeight="1" thickBot="1">
      <c r="A34" s="74" t="s">
        <v>13</v>
      </c>
      <c r="B34" s="75"/>
      <c r="C34" s="76"/>
      <c r="D34" s="77">
        <v>192852</v>
      </c>
      <c r="E34" s="77">
        <v>79405</v>
      </c>
      <c r="F34" s="78">
        <v>41.174060937921311</v>
      </c>
      <c r="G34" s="77">
        <v>113447</v>
      </c>
      <c r="H34" s="79">
        <v>45893</v>
      </c>
      <c r="I34" s="78">
        <v>40.453251297962929</v>
      </c>
      <c r="J34" s="79">
        <v>15051</v>
      </c>
      <c r="K34" s="78">
        <v>32.795851219140175</v>
      </c>
      <c r="L34" s="79">
        <v>94456</v>
      </c>
      <c r="M34" s="80">
        <v>48.978491278285944</v>
      </c>
      <c r="N34" s="13"/>
      <c r="O34" s="13"/>
      <c r="P34" s="13"/>
      <c r="Q34" s="13"/>
      <c r="R34" s="13"/>
      <c r="S34" s="13"/>
      <c r="T34" s="13"/>
    </row>
    <row r="35" spans="1:20" ht="20.100000000000001" customHeight="1" thickBot="1">
      <c r="A35" s="81" t="s">
        <v>14</v>
      </c>
      <c r="B35" s="82"/>
      <c r="C35" s="83"/>
      <c r="D35" s="84">
        <v>187539</v>
      </c>
      <c r="E35" s="84">
        <v>83808</v>
      </c>
      <c r="F35" s="85">
        <v>44.688304832594824</v>
      </c>
      <c r="G35" s="84">
        <v>103068</v>
      </c>
      <c r="H35" s="86">
        <v>19843</v>
      </c>
      <c r="I35" s="85">
        <v>19.252338262118212</v>
      </c>
      <c r="J35" s="86">
        <v>9829</v>
      </c>
      <c r="K35" s="85">
        <v>49.533840649095403</v>
      </c>
      <c r="L35" s="86">
        <v>93637</v>
      </c>
      <c r="M35" s="87">
        <v>49.929348028943316</v>
      </c>
      <c r="N35" s="13"/>
      <c r="O35" s="13"/>
      <c r="P35" s="13"/>
      <c r="Q35" s="13"/>
      <c r="R35" s="13"/>
      <c r="S35" s="13"/>
      <c r="T35" s="13"/>
    </row>
    <row r="36" spans="1:20" ht="20.100000000000001" customHeight="1" thickBot="1">
      <c r="A36" s="88" t="s">
        <v>15</v>
      </c>
      <c r="B36" s="89"/>
      <c r="C36" s="90"/>
      <c r="D36" s="91">
        <v>180155</v>
      </c>
      <c r="E36" s="91">
        <v>76160</v>
      </c>
      <c r="F36" s="92">
        <v>42.274707890427685</v>
      </c>
      <c r="G36" s="91">
        <v>103995</v>
      </c>
      <c r="H36" s="93">
        <v>17715</v>
      </c>
      <c r="I36" s="92">
        <v>17.034472811192845</v>
      </c>
      <c r="J36" s="93">
        <v>8524</v>
      </c>
      <c r="K36" s="92">
        <v>48.117414620378213</v>
      </c>
      <c r="L36" s="93">
        <v>84684</v>
      </c>
      <c r="M36" s="94">
        <v>47.006189114928809</v>
      </c>
      <c r="N36" s="13"/>
      <c r="O36" s="13"/>
      <c r="P36" s="13"/>
      <c r="Q36" s="13"/>
      <c r="R36" s="13"/>
      <c r="S36" s="13"/>
      <c r="T36" s="13"/>
    </row>
    <row r="37" spans="1:20" ht="20.100000000000001" customHeight="1" thickBot="1">
      <c r="A37" s="88" t="s">
        <v>16</v>
      </c>
      <c r="B37" s="89"/>
      <c r="C37" s="90"/>
      <c r="D37" s="91">
        <v>181626</v>
      </c>
      <c r="E37" s="91">
        <v>58254</v>
      </c>
      <c r="F37" s="92">
        <v>32.073601797099535</v>
      </c>
      <c r="G37" s="93">
        <v>123372</v>
      </c>
      <c r="H37" s="93">
        <v>52746</v>
      </c>
      <c r="I37" s="92">
        <v>42.753623188405797</v>
      </c>
      <c r="J37" s="95">
        <v>21045</v>
      </c>
      <c r="K37" s="96">
        <v>39.898760095552269</v>
      </c>
      <c r="L37" s="95">
        <v>79299</v>
      </c>
      <c r="M37" s="97">
        <v>43.660599253410851</v>
      </c>
      <c r="N37" s="13"/>
      <c r="O37" s="13"/>
      <c r="P37" s="13"/>
      <c r="Q37" s="13"/>
      <c r="R37" s="13"/>
      <c r="S37" s="13"/>
      <c r="T37" s="13"/>
    </row>
    <row r="38" spans="1:20" ht="14.25" customHeight="1"/>
    <row r="39" spans="1:20" ht="14.25" customHeight="1">
      <c r="A39" s="2" t="s">
        <v>17</v>
      </c>
      <c r="B39" s="2"/>
      <c r="C39" s="2"/>
      <c r="D39" s="3"/>
    </row>
  </sheetData>
  <mergeCells count="15">
    <mergeCell ref="A39:C39"/>
    <mergeCell ref="O7:O10"/>
    <mergeCell ref="E8:F8"/>
    <mergeCell ref="G8:G9"/>
    <mergeCell ref="H8:I8"/>
    <mergeCell ref="J8:K8"/>
    <mergeCell ref="L8:M8"/>
    <mergeCell ref="A1:B1"/>
    <mergeCell ref="A3:M3"/>
    <mergeCell ref="A7:A9"/>
    <mergeCell ref="B7:B9"/>
    <mergeCell ref="C7:C9"/>
    <mergeCell ref="D7:D9"/>
    <mergeCell ref="E7:F7"/>
    <mergeCell ref="H7:M7"/>
  </mergeCells>
  <printOptions horizontalCentered="1"/>
  <pageMargins left="0.78740157480314965" right="0.78740157480314965" top="0.59055118110236227" bottom="0.41" header="0" footer="0.39370078740157483"/>
  <pageSetup paperSize="9" scale="68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58</vt:lpstr>
      <vt:lpstr>'58'!Print_Area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2019-09-19T07:00:00Z</dcterms:created>
  <dcterms:modified xsi:type="dcterms:W3CDTF">2019-09-19T07:00:54Z</dcterms:modified>
</cp:coreProperties>
</file>