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69" sheetId="1" r:id="rId1"/>
  </sheets>
  <externalReferences>
    <externalReference r:id="rId2"/>
  </externalReferences>
  <definedNames>
    <definedName name="_xlnm.Print_Area" localSheetId="0">'69'!$A$1:$N$44</definedName>
  </definedNames>
  <calcPr calcId="124519"/>
</workbook>
</file>

<file path=xl/calcChain.xml><?xml version="1.0" encoding="utf-8"?>
<calcChain xmlns="http://schemas.openxmlformats.org/spreadsheetml/2006/main">
  <c r="M33" i="1"/>
  <c r="J33"/>
  <c r="H33"/>
  <c r="F33"/>
  <c r="G33" s="1"/>
  <c r="D33"/>
  <c r="L31"/>
  <c r="N31" s="1"/>
  <c r="C31"/>
  <c r="B31"/>
  <c r="A31"/>
  <c r="L30"/>
  <c r="N30" s="1"/>
  <c r="C30"/>
  <c r="B30"/>
  <c r="A30"/>
  <c r="L29"/>
  <c r="N29" s="1"/>
  <c r="C29"/>
  <c r="B29"/>
  <c r="A29"/>
  <c r="L28"/>
  <c r="N28" s="1"/>
  <c r="C28"/>
  <c r="B28"/>
  <c r="A28"/>
  <c r="N27"/>
  <c r="L27"/>
  <c r="C27"/>
  <c r="B27"/>
  <c r="A27"/>
  <c r="L26"/>
  <c r="N26" s="1"/>
  <c r="C26"/>
  <c r="B26"/>
  <c r="A26"/>
  <c r="N25"/>
  <c r="L25"/>
  <c r="C25"/>
  <c r="B25"/>
  <c r="A25"/>
  <c r="L24"/>
  <c r="N24" s="1"/>
  <c r="C24"/>
  <c r="B24"/>
  <c r="A24"/>
  <c r="N23"/>
  <c r="L23"/>
  <c r="C23"/>
  <c r="B23"/>
  <c r="A23"/>
  <c r="L22"/>
  <c r="N22" s="1"/>
  <c r="C22"/>
  <c r="B22"/>
  <c r="A22"/>
  <c r="N21"/>
  <c r="L21"/>
  <c r="C21"/>
  <c r="B21"/>
  <c r="A21"/>
  <c r="L20"/>
  <c r="N20" s="1"/>
  <c r="C20"/>
  <c r="B20"/>
  <c r="A20"/>
  <c r="N19"/>
  <c r="L19"/>
  <c r="C19"/>
  <c r="B19"/>
  <c r="A19"/>
  <c r="L18"/>
  <c r="N18" s="1"/>
  <c r="C18"/>
  <c r="B18"/>
  <c r="A18"/>
  <c r="N17"/>
  <c r="L17"/>
  <c r="C17"/>
  <c r="B17"/>
  <c r="A17"/>
  <c r="L16"/>
  <c r="N16" s="1"/>
  <c r="C16"/>
  <c r="B16"/>
  <c r="A16"/>
  <c r="N15"/>
  <c r="L15"/>
  <c r="C15"/>
  <c r="B15"/>
  <c r="A15"/>
  <c r="L14"/>
  <c r="N14" s="1"/>
  <c r="C14"/>
  <c r="B14"/>
  <c r="A14"/>
  <c r="N13"/>
  <c r="L13"/>
  <c r="C13"/>
  <c r="B13"/>
  <c r="A13"/>
  <c r="L12"/>
  <c r="I31" s="1"/>
  <c r="I12"/>
  <c r="E12"/>
  <c r="C12"/>
  <c r="B12"/>
  <c r="A12"/>
  <c r="N11"/>
  <c r="L11"/>
  <c r="L33" s="1"/>
  <c r="K11"/>
  <c r="I11"/>
  <c r="G11"/>
  <c r="E11"/>
  <c r="C11"/>
  <c r="B11"/>
  <c r="A11"/>
  <c r="G5"/>
  <c r="F5"/>
  <c r="G4"/>
  <c r="F4"/>
  <c r="L34" l="1"/>
  <c r="K33"/>
  <c r="E33"/>
  <c r="I33"/>
  <c r="N33"/>
  <c r="G13"/>
  <c r="K13"/>
  <c r="E14"/>
  <c r="I14"/>
  <c r="G15"/>
  <c r="K15"/>
  <c r="E16"/>
  <c r="I16"/>
  <c r="G17"/>
  <c r="K17"/>
  <c r="E18"/>
  <c r="I18"/>
  <c r="G19"/>
  <c r="K19"/>
  <c r="E20"/>
  <c r="I20"/>
  <c r="G21"/>
  <c r="K21"/>
  <c r="E22"/>
  <c r="I22"/>
  <c r="G23"/>
  <c r="K23"/>
  <c r="E24"/>
  <c r="I24"/>
  <c r="G25"/>
  <c r="K25"/>
  <c r="E26"/>
  <c r="I26"/>
  <c r="G27"/>
  <c r="K27"/>
  <c r="E28"/>
  <c r="I28"/>
  <c r="G29"/>
  <c r="K29"/>
  <c r="E30"/>
  <c r="I30"/>
  <c r="G31"/>
  <c r="K31"/>
  <c r="G12"/>
  <c r="K12"/>
  <c r="N12"/>
  <c r="E13"/>
  <c r="I13"/>
  <c r="G14"/>
  <c r="K14"/>
  <c r="E15"/>
  <c r="I15"/>
  <c r="G16"/>
  <c r="K16"/>
  <c r="E17"/>
  <c r="I17"/>
  <c r="G18"/>
  <c r="K18"/>
  <c r="E19"/>
  <c r="I19"/>
  <c r="G20"/>
  <c r="K20"/>
  <c r="E21"/>
  <c r="I21"/>
  <c r="G22"/>
  <c r="K22"/>
  <c r="E23"/>
  <c r="I23"/>
  <c r="G24"/>
  <c r="K24"/>
  <c r="E25"/>
  <c r="I25"/>
  <c r="G26"/>
  <c r="K26"/>
  <c r="E27"/>
  <c r="I27"/>
  <c r="G28"/>
  <c r="K28"/>
  <c r="E29"/>
  <c r="I29"/>
  <c r="G30"/>
  <c r="K30"/>
  <c r="E31"/>
</calcChain>
</file>

<file path=xl/sharedStrings.xml><?xml version="1.0" encoding="utf-8"?>
<sst xmlns="http://schemas.openxmlformats.org/spreadsheetml/2006/main" count="34" uniqueCount="21">
  <si>
    <t>TABEL 69</t>
  </si>
  <si>
    <t>JUMLAH POSYANDU MENURUT STRATA, KECAMATAN, DAN PUSKESMAS</t>
  </si>
  <si>
    <t>NO</t>
  </si>
  <si>
    <t>KECAMATAN</t>
  </si>
  <si>
    <t>PUSKESMAS</t>
  </si>
  <si>
    <t xml:space="preserve">STRATA POSYANDU </t>
  </si>
  <si>
    <t>POSYANDU AKTIF</t>
  </si>
  <si>
    <t>PRATAMA</t>
  </si>
  <si>
    <t>MADYA</t>
  </si>
  <si>
    <t>PURNAMA</t>
  </si>
  <si>
    <t>MANDIRI</t>
  </si>
  <si>
    <t>JUMLAH</t>
  </si>
  <si>
    <t>%</t>
  </si>
  <si>
    <t>JUMLAH 2018</t>
  </si>
  <si>
    <t>RASIO POSYANDU PER 100 BALITA</t>
  </si>
  <si>
    <t>JUMLAH 2017</t>
  </si>
  <si>
    <t>2.05</t>
  </si>
  <si>
    <t>JUMLAH 2016</t>
  </si>
  <si>
    <t>JUMLAH 2015</t>
  </si>
  <si>
    <t>JUMLAH 2014</t>
  </si>
  <si>
    <t>Sumber : Bidang Kesmas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</si>
</sst>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10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8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quotePrefix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2" applyNumberFormat="1" applyFont="1" applyBorder="1"/>
    <xf numFmtId="2" fontId="3" fillId="0" borderId="22" xfId="1" applyNumberFormat="1" applyFont="1" applyBorder="1" applyAlignment="1">
      <alignment vertical="center"/>
    </xf>
    <xf numFmtId="0" fontId="3" fillId="0" borderId="22" xfId="0" applyNumberFormat="1" applyFont="1" applyBorder="1"/>
    <xf numFmtId="0" fontId="3" fillId="0" borderId="22" xfId="0" applyFont="1" applyBorder="1"/>
    <xf numFmtId="1" fontId="3" fillId="0" borderId="21" xfId="1" applyNumberFormat="1" applyFont="1" applyBorder="1" applyAlignment="1">
      <alignment vertical="center"/>
    </xf>
    <xf numFmtId="2" fontId="3" fillId="0" borderId="23" xfId="1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2" applyNumberFormat="1" applyFont="1" applyBorder="1"/>
    <xf numFmtId="2" fontId="3" fillId="0" borderId="26" xfId="1" applyNumberFormat="1" applyFont="1" applyBorder="1" applyAlignment="1">
      <alignment vertical="center"/>
    </xf>
    <xf numFmtId="0" fontId="3" fillId="0" borderId="26" xfId="0" applyFont="1" applyBorder="1"/>
    <xf numFmtId="1" fontId="3" fillId="0" borderId="25" xfId="1" applyNumberFormat="1" applyFont="1" applyBorder="1" applyAlignment="1">
      <alignment vertical="center"/>
    </xf>
    <xf numFmtId="2" fontId="3" fillId="0" borderId="27" xfId="1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6" xfId="0" applyNumberFormat="1" applyFont="1" applyBorder="1"/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6" xfId="2" applyNumberFormat="1" applyFont="1" applyBorder="1"/>
    <xf numFmtId="0" fontId="6" fillId="0" borderId="26" xfId="0" applyNumberFormat="1" applyFont="1" applyBorder="1"/>
    <xf numFmtId="0" fontId="6" fillId="0" borderId="26" xfId="0" applyFont="1" applyBorder="1"/>
    <xf numFmtId="0" fontId="3" fillId="0" borderId="29" xfId="0" applyFont="1" applyBorder="1" applyAlignment="1">
      <alignment vertical="center"/>
    </xf>
    <xf numFmtId="0" fontId="3" fillId="0" borderId="29" xfId="2" applyNumberFormat="1" applyFont="1" applyBorder="1"/>
    <xf numFmtId="0" fontId="3" fillId="0" borderId="29" xfId="0" applyNumberFormat="1" applyFont="1" applyBorder="1"/>
    <xf numFmtId="0" fontId="3" fillId="0" borderId="29" xfId="0" applyFont="1" applyBorder="1"/>
    <xf numFmtId="1" fontId="3" fillId="0" borderId="30" xfId="1" applyNumberFormat="1" applyFont="1" applyBorder="1" applyAlignment="1">
      <alignment vertical="center"/>
    </xf>
    <xf numFmtId="41" fontId="3" fillId="0" borderId="26" xfId="2" applyFont="1" applyBorder="1"/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" fontId="3" fillId="0" borderId="10" xfId="1" applyNumberFormat="1" applyFont="1" applyBorder="1" applyAlignment="1">
      <alignment vertical="center"/>
    </xf>
    <xf numFmtId="2" fontId="3" fillId="0" borderId="10" xfId="1" applyNumberFormat="1" applyFont="1" applyBorder="1" applyAlignment="1">
      <alignment vertical="center"/>
    </xf>
    <xf numFmtId="1" fontId="3" fillId="0" borderId="28" xfId="1" applyNumberFormat="1" applyFont="1" applyBorder="1" applyAlignment="1">
      <alignment vertical="center"/>
    </xf>
    <xf numFmtId="1" fontId="3" fillId="0" borderId="28" xfId="1" applyNumberFormat="1" applyFont="1" applyFill="1" applyBorder="1" applyAlignment="1">
      <alignment vertical="center"/>
    </xf>
    <xf numFmtId="2" fontId="3" fillId="0" borderId="31" xfId="1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" fontId="3" fillId="0" borderId="7" xfId="1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2" fontId="3" fillId="0" borderId="8" xfId="1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" fontId="3" fillId="2" borderId="35" xfId="1" applyNumberFormat="1" applyFont="1" applyFill="1" applyBorder="1" applyAlignment="1">
      <alignment vertical="center"/>
    </xf>
    <xf numFmtId="2" fontId="3" fillId="2" borderId="36" xfId="1" applyNumberFormat="1" applyFont="1" applyFill="1" applyBorder="1" applyAlignment="1">
      <alignment vertical="center"/>
    </xf>
    <xf numFmtId="1" fontId="3" fillId="2" borderId="36" xfId="1" applyNumberFormat="1" applyFont="1" applyFill="1" applyBorder="1" applyAlignment="1">
      <alignment vertical="center"/>
    </xf>
    <xf numFmtId="2" fontId="3" fillId="2" borderId="37" xfId="1" applyNumberFormat="1" applyFont="1" applyFill="1" applyBorder="1" applyAlignment="1">
      <alignment vertical="center"/>
    </xf>
    <xf numFmtId="2" fontId="3" fillId="0" borderId="37" xfId="1" applyNumberFormat="1" applyFont="1" applyFill="1" applyBorder="1" applyAlignment="1">
      <alignment vertical="center"/>
    </xf>
    <xf numFmtId="3" fontId="3" fillId="2" borderId="35" xfId="1" applyNumberFormat="1" applyFont="1" applyFill="1" applyBorder="1" applyAlignment="1">
      <alignment vertical="center"/>
    </xf>
    <xf numFmtId="2" fontId="3" fillId="2" borderId="38" xfId="1" applyNumberFormat="1" applyFont="1" applyFill="1" applyBorder="1" applyAlignment="1">
      <alignment vertical="center"/>
    </xf>
    <xf numFmtId="1" fontId="3" fillId="0" borderId="14" xfId="1" applyNumberFormat="1" applyFont="1" applyFill="1" applyBorder="1" applyAlignment="1">
      <alignment vertical="center"/>
    </xf>
    <xf numFmtId="2" fontId="3" fillId="0" borderId="14" xfId="1" applyNumberFormat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1" fontId="3" fillId="2" borderId="11" xfId="1" applyNumberFormat="1" applyFont="1" applyFill="1" applyBorder="1" applyAlignment="1">
      <alignment vertical="center"/>
    </xf>
    <xf numFmtId="1" fontId="3" fillId="2" borderId="34" xfId="1" applyNumberFormat="1" applyFont="1" applyFill="1" applyBorder="1" applyAlignment="1">
      <alignment vertical="center"/>
    </xf>
    <xf numFmtId="1" fontId="3" fillId="2" borderId="12" xfId="1" applyNumberFormat="1" applyFont="1" applyFill="1" applyBorder="1" applyAlignment="1">
      <alignment vertical="center"/>
    </xf>
    <xf numFmtId="2" fontId="3" fillId="0" borderId="14" xfId="1" applyNumberFormat="1" applyFont="1" applyFill="1" applyBorder="1" applyAlignment="1">
      <alignment horizontal="right" vertical="center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17" xfId="1" applyNumberFormat="1" applyFont="1" applyFill="1" applyBorder="1" applyAlignment="1">
      <alignment vertical="center"/>
    </xf>
    <xf numFmtId="2" fontId="3" fillId="0" borderId="17" xfId="1" applyNumberFormat="1" applyFont="1" applyFill="1" applyBorder="1" applyAlignment="1">
      <alignment vertical="center"/>
    </xf>
    <xf numFmtId="3" fontId="3" fillId="0" borderId="17" xfId="1" applyNumberFormat="1" applyFont="1" applyFill="1" applyBorder="1" applyAlignment="1">
      <alignment vertical="center"/>
    </xf>
    <xf numFmtId="2" fontId="3" fillId="0" borderId="40" xfId="1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" fontId="3" fillId="0" borderId="7" xfId="1" applyNumberFormat="1" applyFont="1" applyFill="1" applyBorder="1" applyAlignment="1">
      <alignment vertical="center"/>
    </xf>
    <xf numFmtId="2" fontId="3" fillId="0" borderId="7" xfId="1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" fontId="3" fillId="2" borderId="44" xfId="1" applyNumberFormat="1" applyFont="1" applyFill="1" applyBorder="1" applyAlignment="1">
      <alignment vertical="center"/>
    </xf>
    <xf numFmtId="2" fontId="3" fillId="2" borderId="1" xfId="1" applyNumberFormat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vertical="center"/>
    </xf>
    <xf numFmtId="2" fontId="3" fillId="2" borderId="43" xfId="1" applyNumberFormat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vertical="center"/>
    </xf>
    <xf numFmtId="3" fontId="3" fillId="2" borderId="44" xfId="1" applyNumberFormat="1" applyFont="1" applyFill="1" applyBorder="1" applyAlignment="1">
      <alignment vertical="center"/>
    </xf>
    <xf numFmtId="2" fontId="3" fillId="2" borderId="45" xfId="1" applyNumberFormat="1" applyFont="1" applyFill="1" applyBorder="1" applyAlignment="1">
      <alignment vertical="center"/>
    </xf>
    <xf numFmtId="1" fontId="3" fillId="0" borderId="17" xfId="1" applyNumberFormat="1" applyFont="1" applyBorder="1" applyAlignment="1">
      <alignment vertical="center"/>
    </xf>
    <xf numFmtId="2" fontId="3" fillId="0" borderId="17" xfId="1" applyNumberFormat="1" applyFont="1" applyBorder="1" applyAlignment="1">
      <alignment vertical="center"/>
    </xf>
    <xf numFmtId="3" fontId="3" fillId="0" borderId="17" xfId="1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1" fontId="3" fillId="2" borderId="49" xfId="1" applyNumberFormat="1" applyFont="1" applyFill="1" applyBorder="1" applyAlignment="1">
      <alignment vertical="center"/>
    </xf>
    <xf numFmtId="2" fontId="3" fillId="2" borderId="47" xfId="1" applyNumberFormat="1" applyFont="1" applyFill="1" applyBorder="1" applyAlignment="1">
      <alignment vertical="center"/>
    </xf>
    <xf numFmtId="1" fontId="3" fillId="2" borderId="47" xfId="1" applyNumberFormat="1" applyFont="1" applyFill="1" applyBorder="1" applyAlignment="1">
      <alignment vertical="center"/>
    </xf>
    <xf numFmtId="2" fontId="3" fillId="2" borderId="48" xfId="1" applyNumberFormat="1" applyFont="1" applyFill="1" applyBorder="1" applyAlignment="1">
      <alignment vertical="center"/>
    </xf>
    <xf numFmtId="2" fontId="3" fillId="0" borderId="48" xfId="1" applyNumberFormat="1" applyFont="1" applyFill="1" applyBorder="1" applyAlignment="1">
      <alignment vertical="center"/>
    </xf>
    <xf numFmtId="3" fontId="3" fillId="2" borderId="49" xfId="1" applyNumberFormat="1" applyFont="1" applyFill="1" applyBorder="1" applyAlignment="1">
      <alignment vertical="center"/>
    </xf>
    <xf numFmtId="2" fontId="3" fillId="2" borderId="50" xfId="1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11">
          <cell r="E11">
            <v>59066</v>
          </cell>
        </row>
      </sheetData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tabColor rgb="FF002060"/>
    <pageSetUpPr fitToPage="1"/>
  </sheetPr>
  <dimension ref="A1:N44"/>
  <sheetViews>
    <sheetView tabSelected="1" view="pageBreakPreview" zoomScale="60" zoomScaleNormal="70" workbookViewId="0">
      <selection activeCell="P23" sqref="P23"/>
    </sheetView>
  </sheetViews>
  <sheetFormatPr defaultRowHeight="15"/>
  <cols>
    <col min="1" max="1" width="5.7109375" style="2" customWidth="1"/>
    <col min="2" max="3" width="21.7109375" style="2" customWidth="1"/>
    <col min="4" max="14" width="12.5703125" style="2" customWidth="1"/>
    <col min="15" max="16384" width="9.140625" style="2"/>
  </cols>
  <sheetData>
    <row r="1" spans="1:14">
      <c r="A1" s="1" t="s">
        <v>0</v>
      </c>
    </row>
    <row r="3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F4" s="4" t="str">
        <f>'[1]1'!F5</f>
        <v>KABUPATEN/KOTA</v>
      </c>
      <c r="G4" s="5" t="str">
        <f>'[1]1'!G5</f>
        <v>BATANG</v>
      </c>
      <c r="I4" s="6"/>
      <c r="J4" s="6"/>
      <c r="K4" s="6"/>
      <c r="L4" s="6"/>
      <c r="M4" s="6"/>
      <c r="N4" s="6"/>
    </row>
    <row r="5" spans="1:14">
      <c r="F5" s="4" t="str">
        <f>'[1]1'!F6</f>
        <v xml:space="preserve">TAHUN </v>
      </c>
      <c r="G5" s="5">
        <f>'[1]1'!G6</f>
        <v>2018</v>
      </c>
      <c r="I5" s="7"/>
      <c r="J5" s="7"/>
      <c r="K5" s="7"/>
      <c r="L5" s="7"/>
      <c r="M5" s="7"/>
      <c r="N5" s="7"/>
    </row>
    <row r="6" spans="1:14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</row>
    <row r="7" spans="1:14" ht="17.25" customHeight="1">
      <c r="A7" s="10" t="s">
        <v>2</v>
      </c>
      <c r="B7" s="11" t="s">
        <v>3</v>
      </c>
      <c r="C7" s="12" t="s">
        <v>4</v>
      </c>
      <c r="D7" s="13" t="s">
        <v>5</v>
      </c>
      <c r="E7" s="14"/>
      <c r="F7" s="14"/>
      <c r="G7" s="14"/>
      <c r="H7" s="14"/>
      <c r="I7" s="14"/>
      <c r="J7" s="14"/>
      <c r="K7" s="14"/>
      <c r="L7" s="15"/>
      <c r="M7" s="16" t="s">
        <v>6</v>
      </c>
      <c r="N7" s="17"/>
    </row>
    <row r="8" spans="1:14" ht="19.5" customHeight="1">
      <c r="A8" s="18"/>
      <c r="B8" s="19"/>
      <c r="C8" s="20"/>
      <c r="D8" s="21" t="s">
        <v>7</v>
      </c>
      <c r="E8" s="22"/>
      <c r="F8" s="21" t="s">
        <v>8</v>
      </c>
      <c r="G8" s="22"/>
      <c r="H8" s="21" t="s">
        <v>9</v>
      </c>
      <c r="I8" s="22"/>
      <c r="J8" s="21" t="s">
        <v>10</v>
      </c>
      <c r="K8" s="22"/>
      <c r="L8" s="23" t="s">
        <v>11</v>
      </c>
      <c r="M8" s="24"/>
      <c r="N8" s="25"/>
    </row>
    <row r="9" spans="1:14">
      <c r="A9" s="26"/>
      <c r="B9" s="27"/>
      <c r="C9" s="28"/>
      <c r="D9" s="29" t="s">
        <v>11</v>
      </c>
      <c r="E9" s="30" t="s">
        <v>12</v>
      </c>
      <c r="F9" s="31" t="s">
        <v>11</v>
      </c>
      <c r="G9" s="30" t="s">
        <v>12</v>
      </c>
      <c r="H9" s="31" t="s">
        <v>11</v>
      </c>
      <c r="I9" s="30" t="s">
        <v>12</v>
      </c>
      <c r="J9" s="31" t="s">
        <v>11</v>
      </c>
      <c r="K9" s="30" t="s">
        <v>12</v>
      </c>
      <c r="L9" s="32"/>
      <c r="M9" s="33" t="s">
        <v>11</v>
      </c>
      <c r="N9" s="34" t="s">
        <v>12</v>
      </c>
    </row>
    <row r="10" spans="1:14">
      <c r="A10" s="35">
        <v>1</v>
      </c>
      <c r="B10" s="36">
        <v>2</v>
      </c>
      <c r="C10" s="37">
        <v>3</v>
      </c>
      <c r="D10" s="36">
        <v>4</v>
      </c>
      <c r="E10" s="37">
        <v>5</v>
      </c>
      <c r="F10" s="36">
        <v>6</v>
      </c>
      <c r="G10" s="37">
        <v>7</v>
      </c>
      <c r="H10" s="36">
        <v>8</v>
      </c>
      <c r="I10" s="37">
        <v>9</v>
      </c>
      <c r="J10" s="36">
        <v>10</v>
      </c>
      <c r="K10" s="37">
        <v>11</v>
      </c>
      <c r="L10" s="36">
        <v>12</v>
      </c>
      <c r="M10" s="37">
        <v>13</v>
      </c>
      <c r="N10" s="38">
        <v>14</v>
      </c>
    </row>
    <row r="11" spans="1:14">
      <c r="A11" s="39">
        <f>'[1]4'!A12</f>
        <v>1</v>
      </c>
      <c r="B11" s="40" t="str">
        <f>'[1]4'!B12</f>
        <v>Wonotunggal</v>
      </c>
      <c r="C11" s="41" t="str">
        <f>'[1]4'!C12</f>
        <v>Wonotunggal</v>
      </c>
      <c r="D11" s="42">
        <v>0</v>
      </c>
      <c r="E11" s="43">
        <f>D11/$L$11*100</f>
        <v>0</v>
      </c>
      <c r="F11" s="42">
        <v>5</v>
      </c>
      <c r="G11" s="43">
        <f>F11/$L$11*100</f>
        <v>7.9365079365079358</v>
      </c>
      <c r="H11" s="44">
        <v>9</v>
      </c>
      <c r="I11" s="43">
        <f>H11/$L$11*100</f>
        <v>14.285714285714285</v>
      </c>
      <c r="J11" s="45">
        <v>49</v>
      </c>
      <c r="K11" s="43">
        <f>J11/$L$11*100</f>
        <v>77.777777777777786</v>
      </c>
      <c r="L11" s="46">
        <f>SUM(D11,F11,H11,J11)</f>
        <v>63</v>
      </c>
      <c r="M11" s="46">
        <v>63</v>
      </c>
      <c r="N11" s="47">
        <f>M11/L11*100</f>
        <v>100</v>
      </c>
    </row>
    <row r="12" spans="1:14">
      <c r="A12" s="48">
        <f>'[1]4'!A13</f>
        <v>2</v>
      </c>
      <c r="B12" s="49" t="str">
        <f>'[1]4'!B13</f>
        <v>Bandar</v>
      </c>
      <c r="C12" s="50" t="str">
        <f>'[1]4'!C13</f>
        <v>Bandar I</v>
      </c>
      <c r="D12" s="51">
        <v>0</v>
      </c>
      <c r="E12" s="52">
        <f>D12/$L$12*100</f>
        <v>0</v>
      </c>
      <c r="F12" s="51">
        <v>0</v>
      </c>
      <c r="G12" s="52">
        <f>F12/$L$12*100</f>
        <v>0</v>
      </c>
      <c r="H12" s="51">
        <v>36</v>
      </c>
      <c r="I12" s="52">
        <f>H12/$L$12*100</f>
        <v>60</v>
      </c>
      <c r="J12" s="53">
        <v>24</v>
      </c>
      <c r="K12" s="52">
        <f>J12/$L$12*100</f>
        <v>40</v>
      </c>
      <c r="L12" s="54">
        <f t="shared" ref="L12:L30" si="0">SUM(D12,F12,H12,J12)</f>
        <v>60</v>
      </c>
      <c r="M12" s="54">
        <v>60</v>
      </c>
      <c r="N12" s="55">
        <f t="shared" ref="N12:N31" si="1">M12/L12*100</f>
        <v>100</v>
      </c>
    </row>
    <row r="13" spans="1:14">
      <c r="A13" s="56">
        <f>'[1]4'!A14</f>
        <v>0</v>
      </c>
      <c r="B13" s="57">
        <f>'[1]4'!B14</f>
        <v>0</v>
      </c>
      <c r="C13" s="50" t="str">
        <f>'[1]4'!C14</f>
        <v>Bandar II</v>
      </c>
      <c r="D13" s="51">
        <v>0</v>
      </c>
      <c r="E13" s="52">
        <f t="shared" ref="E13:E31" si="2">D13/$L$12*100</f>
        <v>0</v>
      </c>
      <c r="F13" s="51">
        <v>0</v>
      </c>
      <c r="G13" s="52">
        <f t="shared" ref="G13:G31" si="3">F13/$L$12*100</f>
        <v>0</v>
      </c>
      <c r="H13" s="58">
        <v>14</v>
      </c>
      <c r="I13" s="52">
        <f t="shared" ref="I13:I31" si="4">H13/$L$12*100</f>
        <v>23.333333333333332</v>
      </c>
      <c r="J13" s="53">
        <v>13</v>
      </c>
      <c r="K13" s="52">
        <f t="shared" ref="K13:K31" si="5">J13/$L$12*100</f>
        <v>21.666666666666668</v>
      </c>
      <c r="L13" s="54">
        <f t="shared" si="0"/>
        <v>27</v>
      </c>
      <c r="M13" s="54">
        <v>27</v>
      </c>
      <c r="N13" s="55">
        <f t="shared" si="1"/>
        <v>100</v>
      </c>
    </row>
    <row r="14" spans="1:14">
      <c r="A14" s="48">
        <f>'[1]4'!A15</f>
        <v>3</v>
      </c>
      <c r="B14" s="49" t="str">
        <f>'[1]4'!B15</f>
        <v>Blado</v>
      </c>
      <c r="C14" s="50" t="str">
        <f>'[1]4'!C15</f>
        <v>Blado I</v>
      </c>
      <c r="D14" s="51">
        <v>0</v>
      </c>
      <c r="E14" s="52">
        <f t="shared" si="2"/>
        <v>0</v>
      </c>
      <c r="F14" s="51">
        <v>1</v>
      </c>
      <c r="G14" s="52">
        <f t="shared" si="3"/>
        <v>1.6666666666666667</v>
      </c>
      <c r="H14" s="58">
        <v>0</v>
      </c>
      <c r="I14" s="52">
        <f t="shared" si="4"/>
        <v>0</v>
      </c>
      <c r="J14" s="53">
        <v>44</v>
      </c>
      <c r="K14" s="52">
        <f t="shared" si="5"/>
        <v>73.333333333333329</v>
      </c>
      <c r="L14" s="54">
        <f t="shared" si="0"/>
        <v>45</v>
      </c>
      <c r="M14" s="54">
        <v>45</v>
      </c>
      <c r="N14" s="55">
        <f t="shared" si="1"/>
        <v>100</v>
      </c>
    </row>
    <row r="15" spans="1:14">
      <c r="A15" s="56">
        <f>'[1]4'!A16</f>
        <v>0</v>
      </c>
      <c r="B15" s="57">
        <f>'[1]4'!B16</f>
        <v>0</v>
      </c>
      <c r="C15" s="50" t="str">
        <f>'[1]4'!C16</f>
        <v>Blado II</v>
      </c>
      <c r="D15" s="51">
        <v>0</v>
      </c>
      <c r="E15" s="52">
        <f t="shared" si="2"/>
        <v>0</v>
      </c>
      <c r="F15" s="51">
        <v>14</v>
      </c>
      <c r="G15" s="52">
        <f t="shared" si="3"/>
        <v>23.333333333333332</v>
      </c>
      <c r="H15" s="58">
        <v>8</v>
      </c>
      <c r="I15" s="52">
        <f t="shared" si="4"/>
        <v>13.333333333333334</v>
      </c>
      <c r="J15" s="53">
        <v>2</v>
      </c>
      <c r="K15" s="52">
        <f t="shared" si="5"/>
        <v>3.3333333333333335</v>
      </c>
      <c r="L15" s="54">
        <f t="shared" si="0"/>
        <v>24</v>
      </c>
      <c r="M15" s="54">
        <v>24</v>
      </c>
      <c r="N15" s="55">
        <f t="shared" si="1"/>
        <v>100</v>
      </c>
    </row>
    <row r="16" spans="1:14">
      <c r="A16" s="48">
        <f>'[1]4'!A17</f>
        <v>4</v>
      </c>
      <c r="B16" s="49" t="str">
        <f>'[1]4'!C17</f>
        <v xml:space="preserve">Reban </v>
      </c>
      <c r="C16" s="50" t="str">
        <f>'[1]4'!C17</f>
        <v xml:space="preserve">Reban </v>
      </c>
      <c r="D16" s="51">
        <v>0</v>
      </c>
      <c r="E16" s="52">
        <f t="shared" si="2"/>
        <v>0</v>
      </c>
      <c r="F16" s="51">
        <v>5</v>
      </c>
      <c r="G16" s="52">
        <f t="shared" si="3"/>
        <v>8.3333333333333321</v>
      </c>
      <c r="H16" s="58">
        <v>24</v>
      </c>
      <c r="I16" s="52">
        <f t="shared" si="4"/>
        <v>40</v>
      </c>
      <c r="J16" s="53">
        <v>41</v>
      </c>
      <c r="K16" s="52">
        <f t="shared" si="5"/>
        <v>68.333333333333329</v>
      </c>
      <c r="L16" s="54">
        <f t="shared" si="0"/>
        <v>70</v>
      </c>
      <c r="M16" s="54">
        <v>70</v>
      </c>
      <c r="N16" s="55">
        <f t="shared" si="1"/>
        <v>100</v>
      </c>
    </row>
    <row r="17" spans="1:14">
      <c r="A17" s="48">
        <f>'[1]4'!A18</f>
        <v>5</v>
      </c>
      <c r="B17" s="49" t="str">
        <f>'[1]4'!B18</f>
        <v>Bawang</v>
      </c>
      <c r="C17" s="50" t="str">
        <f>'[1]4'!C18</f>
        <v>Bawang</v>
      </c>
      <c r="D17" s="51">
        <v>0</v>
      </c>
      <c r="E17" s="52">
        <f t="shared" si="2"/>
        <v>0</v>
      </c>
      <c r="F17" s="51">
        <v>4</v>
      </c>
      <c r="G17" s="52">
        <f t="shared" si="3"/>
        <v>6.666666666666667</v>
      </c>
      <c r="H17" s="58">
        <v>16</v>
      </c>
      <c r="I17" s="52">
        <f t="shared" si="4"/>
        <v>26.666666666666668</v>
      </c>
      <c r="J17" s="53">
        <v>69</v>
      </c>
      <c r="K17" s="52">
        <f t="shared" si="5"/>
        <v>114.99999999999999</v>
      </c>
      <c r="L17" s="54">
        <f t="shared" si="0"/>
        <v>89</v>
      </c>
      <c r="M17" s="54">
        <v>89</v>
      </c>
      <c r="N17" s="55">
        <f t="shared" si="1"/>
        <v>100</v>
      </c>
    </row>
    <row r="18" spans="1:14">
      <c r="A18" s="48">
        <f>'[1]4'!A19</f>
        <v>6</v>
      </c>
      <c r="B18" s="49" t="str">
        <f>'[1]4'!B19</f>
        <v>Tersono</v>
      </c>
      <c r="C18" s="50" t="str">
        <f>'[1]4'!C19</f>
        <v>Tersono</v>
      </c>
      <c r="D18" s="51">
        <v>0</v>
      </c>
      <c r="E18" s="52">
        <f t="shared" si="2"/>
        <v>0</v>
      </c>
      <c r="F18" s="51">
        <v>1</v>
      </c>
      <c r="G18" s="52">
        <f t="shared" si="3"/>
        <v>1.6666666666666667</v>
      </c>
      <c r="H18" s="58">
        <v>27</v>
      </c>
      <c r="I18" s="52">
        <f t="shared" si="4"/>
        <v>45</v>
      </c>
      <c r="J18" s="53">
        <v>32</v>
      </c>
      <c r="K18" s="52">
        <f t="shared" si="5"/>
        <v>53.333333333333336</v>
      </c>
      <c r="L18" s="54">
        <f t="shared" si="0"/>
        <v>60</v>
      </c>
      <c r="M18" s="54">
        <v>60</v>
      </c>
      <c r="N18" s="55">
        <f t="shared" si="1"/>
        <v>100</v>
      </c>
    </row>
    <row r="19" spans="1:14">
      <c r="A19" s="48">
        <f>'[1]4'!A20</f>
        <v>7</v>
      </c>
      <c r="B19" s="49" t="str">
        <f>'[1]4'!B20</f>
        <v>Gringsing</v>
      </c>
      <c r="C19" s="50" t="str">
        <f>'[1]4'!C20</f>
        <v>Gringsing I</v>
      </c>
      <c r="D19" s="51">
        <v>0</v>
      </c>
      <c r="E19" s="52">
        <f t="shared" si="2"/>
        <v>0</v>
      </c>
      <c r="F19" s="51">
        <v>2</v>
      </c>
      <c r="G19" s="52">
        <f t="shared" si="3"/>
        <v>3.3333333333333335</v>
      </c>
      <c r="H19" s="58">
        <v>20</v>
      </c>
      <c r="I19" s="52">
        <f t="shared" si="4"/>
        <v>33.333333333333329</v>
      </c>
      <c r="J19" s="53">
        <v>56</v>
      </c>
      <c r="K19" s="52">
        <f t="shared" si="5"/>
        <v>93.333333333333329</v>
      </c>
      <c r="L19" s="54">
        <f t="shared" si="0"/>
        <v>78</v>
      </c>
      <c r="M19" s="54">
        <v>78</v>
      </c>
      <c r="N19" s="55">
        <f t="shared" si="1"/>
        <v>100</v>
      </c>
    </row>
    <row r="20" spans="1:14">
      <c r="A20" s="59">
        <f>'[1]4'!A21</f>
        <v>0</v>
      </c>
      <c r="B20" s="60">
        <f>'[1]4'!B21</f>
        <v>0</v>
      </c>
      <c r="C20" s="50" t="str">
        <f>'[1]4'!C21</f>
        <v>Gringsing II</v>
      </c>
      <c r="D20" s="51">
        <v>0</v>
      </c>
      <c r="E20" s="52">
        <f t="shared" si="2"/>
        <v>0</v>
      </c>
      <c r="F20" s="51">
        <v>0</v>
      </c>
      <c r="G20" s="52">
        <f t="shared" si="3"/>
        <v>0</v>
      </c>
      <c r="H20" s="58">
        <v>12</v>
      </c>
      <c r="I20" s="52">
        <f t="shared" si="4"/>
        <v>20</v>
      </c>
      <c r="J20" s="53">
        <v>12</v>
      </c>
      <c r="K20" s="52">
        <f t="shared" si="5"/>
        <v>20</v>
      </c>
      <c r="L20" s="54">
        <f t="shared" si="0"/>
        <v>24</v>
      </c>
      <c r="M20" s="54">
        <v>24</v>
      </c>
      <c r="N20" s="55">
        <f t="shared" si="1"/>
        <v>100</v>
      </c>
    </row>
    <row r="21" spans="1:14">
      <c r="A21" s="48">
        <f>'[1]4'!A22</f>
        <v>8</v>
      </c>
      <c r="B21" s="49" t="str">
        <f>'[1]4'!B22</f>
        <v>Limpung</v>
      </c>
      <c r="C21" s="50" t="str">
        <f>'[1]4'!C22</f>
        <v>Limpung</v>
      </c>
      <c r="D21" s="51">
        <v>0</v>
      </c>
      <c r="E21" s="52">
        <f t="shared" si="2"/>
        <v>0</v>
      </c>
      <c r="F21" s="51">
        <v>23</v>
      </c>
      <c r="G21" s="52">
        <f t="shared" si="3"/>
        <v>38.333333333333336</v>
      </c>
      <c r="H21" s="58">
        <v>38</v>
      </c>
      <c r="I21" s="52">
        <f t="shared" si="4"/>
        <v>63.333333333333329</v>
      </c>
      <c r="J21" s="53">
        <v>17</v>
      </c>
      <c r="K21" s="52">
        <f t="shared" si="5"/>
        <v>28.333333333333332</v>
      </c>
      <c r="L21" s="54">
        <f t="shared" si="0"/>
        <v>78</v>
      </c>
      <c r="M21" s="54">
        <v>78</v>
      </c>
      <c r="N21" s="55">
        <f t="shared" si="1"/>
        <v>100</v>
      </c>
    </row>
    <row r="22" spans="1:14">
      <c r="A22" s="48">
        <f>'[1]4'!A23</f>
        <v>9</v>
      </c>
      <c r="B22" s="49" t="str">
        <f>'[1]4'!B23</f>
        <v>Banyuputih</v>
      </c>
      <c r="C22" s="50" t="str">
        <f>'[1]4'!C23</f>
        <v>Banyuputih</v>
      </c>
      <c r="D22" s="51">
        <v>0</v>
      </c>
      <c r="E22" s="52">
        <f t="shared" si="2"/>
        <v>0</v>
      </c>
      <c r="F22" s="51">
        <v>48</v>
      </c>
      <c r="G22" s="52">
        <f t="shared" si="3"/>
        <v>80</v>
      </c>
      <c r="H22" s="58">
        <v>0</v>
      </c>
      <c r="I22" s="52">
        <f t="shared" si="4"/>
        <v>0</v>
      </c>
      <c r="J22" s="53">
        <v>0</v>
      </c>
      <c r="K22" s="52">
        <f t="shared" si="5"/>
        <v>0</v>
      </c>
      <c r="L22" s="54">
        <f t="shared" si="0"/>
        <v>48</v>
      </c>
      <c r="M22" s="54">
        <v>48</v>
      </c>
      <c r="N22" s="55">
        <f t="shared" si="1"/>
        <v>100</v>
      </c>
    </row>
    <row r="23" spans="1:14" ht="15.75">
      <c r="A23" s="48">
        <f>'[1]4'!A24</f>
        <v>10</v>
      </c>
      <c r="B23" s="49" t="str">
        <f>'[1]4'!B24</f>
        <v>Subah</v>
      </c>
      <c r="C23" s="50" t="str">
        <f>'[1]4'!C24</f>
        <v>Subah</v>
      </c>
      <c r="D23" s="51">
        <v>0</v>
      </c>
      <c r="E23" s="52">
        <f t="shared" si="2"/>
        <v>0</v>
      </c>
      <c r="F23" s="61">
        <v>6</v>
      </c>
      <c r="G23" s="52">
        <f t="shared" si="3"/>
        <v>10</v>
      </c>
      <c r="H23" s="62">
        <v>20</v>
      </c>
      <c r="I23" s="52">
        <f t="shared" si="4"/>
        <v>33.333333333333329</v>
      </c>
      <c r="J23" s="63">
        <v>46</v>
      </c>
      <c r="K23" s="52">
        <f t="shared" si="5"/>
        <v>76.666666666666671</v>
      </c>
      <c r="L23" s="54">
        <f t="shared" si="0"/>
        <v>72</v>
      </c>
      <c r="M23" s="54">
        <v>72</v>
      </c>
      <c r="N23" s="55">
        <f t="shared" si="1"/>
        <v>100</v>
      </c>
    </row>
    <row r="24" spans="1:14">
      <c r="A24" s="48">
        <f>'[1]4'!A25</f>
        <v>11</v>
      </c>
      <c r="B24" s="49" t="str">
        <f>'[1]4'!B25</f>
        <v>Pecalungan</v>
      </c>
      <c r="C24" s="50" t="str">
        <f>'[1]4'!C25</f>
        <v>Pecalungan</v>
      </c>
      <c r="D24" s="51">
        <v>0</v>
      </c>
      <c r="E24" s="52">
        <f t="shared" si="2"/>
        <v>0</v>
      </c>
      <c r="F24" s="51">
        <v>23</v>
      </c>
      <c r="G24" s="52">
        <f t="shared" si="3"/>
        <v>38.333333333333336</v>
      </c>
      <c r="H24" s="58">
        <v>7</v>
      </c>
      <c r="I24" s="52">
        <f t="shared" si="4"/>
        <v>11.666666666666666</v>
      </c>
      <c r="J24" s="53">
        <v>21</v>
      </c>
      <c r="K24" s="52">
        <f t="shared" si="5"/>
        <v>35</v>
      </c>
      <c r="L24" s="54">
        <f t="shared" si="0"/>
        <v>51</v>
      </c>
      <c r="M24" s="54">
        <v>51</v>
      </c>
      <c r="N24" s="55">
        <f t="shared" si="1"/>
        <v>100</v>
      </c>
    </row>
    <row r="25" spans="1:14">
      <c r="A25" s="48">
        <f>'[1]4'!A26</f>
        <v>12</v>
      </c>
      <c r="B25" s="49" t="str">
        <f>'[1]4'!B26</f>
        <v>Tulis</v>
      </c>
      <c r="C25" s="50" t="str">
        <f>'[1]4'!C26</f>
        <v>Tulis</v>
      </c>
      <c r="D25" s="51">
        <v>0</v>
      </c>
      <c r="E25" s="52">
        <f t="shared" si="2"/>
        <v>0</v>
      </c>
      <c r="F25" s="51">
        <v>0</v>
      </c>
      <c r="G25" s="52">
        <f t="shared" si="3"/>
        <v>0</v>
      </c>
      <c r="H25" s="58">
        <v>8</v>
      </c>
      <c r="I25" s="52">
        <f t="shared" si="4"/>
        <v>13.333333333333334</v>
      </c>
      <c r="J25" s="53">
        <v>42</v>
      </c>
      <c r="K25" s="52">
        <f t="shared" si="5"/>
        <v>70</v>
      </c>
      <c r="L25" s="54">
        <f t="shared" si="0"/>
        <v>50</v>
      </c>
      <c r="M25" s="54">
        <v>50</v>
      </c>
      <c r="N25" s="55">
        <f t="shared" si="1"/>
        <v>100</v>
      </c>
    </row>
    <row r="26" spans="1:14">
      <c r="A26" s="48">
        <f>'[1]4'!A27</f>
        <v>13</v>
      </c>
      <c r="B26" s="49" t="str">
        <f>'[1]4'!B27</f>
        <v>Kandeman</v>
      </c>
      <c r="C26" s="50" t="str">
        <f>'[1]4'!C27</f>
        <v>Kandeman</v>
      </c>
      <c r="D26" s="51">
        <v>0</v>
      </c>
      <c r="E26" s="52">
        <f t="shared" si="2"/>
        <v>0</v>
      </c>
      <c r="F26" s="51">
        <v>38</v>
      </c>
      <c r="G26" s="52">
        <f t="shared" si="3"/>
        <v>63.333333333333329</v>
      </c>
      <c r="H26" s="58">
        <v>15</v>
      </c>
      <c r="I26" s="52">
        <f t="shared" si="4"/>
        <v>25</v>
      </c>
      <c r="J26" s="53">
        <v>11</v>
      </c>
      <c r="K26" s="52">
        <f t="shared" si="5"/>
        <v>18.333333333333332</v>
      </c>
      <c r="L26" s="54">
        <f t="shared" si="0"/>
        <v>64</v>
      </c>
      <c r="M26" s="54">
        <v>64</v>
      </c>
      <c r="N26" s="55">
        <f t="shared" si="1"/>
        <v>100</v>
      </c>
    </row>
    <row r="27" spans="1:14">
      <c r="A27" s="48">
        <f>'[1]4'!A28</f>
        <v>14</v>
      </c>
      <c r="B27" s="49" t="str">
        <f>'[1]4'!B28</f>
        <v>Batang</v>
      </c>
      <c r="C27" s="50" t="str">
        <f>'[1]4'!C28</f>
        <v>Batang I</v>
      </c>
      <c r="D27" s="51">
        <v>0</v>
      </c>
      <c r="E27" s="52">
        <f t="shared" si="2"/>
        <v>0</v>
      </c>
      <c r="F27" s="51">
        <v>0</v>
      </c>
      <c r="G27" s="52">
        <f t="shared" si="3"/>
        <v>0</v>
      </c>
      <c r="H27" s="58">
        <v>65</v>
      </c>
      <c r="I27" s="52">
        <f t="shared" si="4"/>
        <v>108.33333333333333</v>
      </c>
      <c r="J27" s="53">
        <v>6</v>
      </c>
      <c r="K27" s="52">
        <f t="shared" si="5"/>
        <v>10</v>
      </c>
      <c r="L27" s="54">
        <f t="shared" si="0"/>
        <v>71</v>
      </c>
      <c r="M27" s="54">
        <v>71</v>
      </c>
      <c r="N27" s="55">
        <f t="shared" si="1"/>
        <v>100</v>
      </c>
    </row>
    <row r="28" spans="1:14">
      <c r="A28" s="56">
        <f>'[1]4'!A29</f>
        <v>0</v>
      </c>
      <c r="B28" s="57">
        <f>'[1]4'!B29</f>
        <v>0</v>
      </c>
      <c r="C28" s="50" t="str">
        <f>'[1]4'!C29</f>
        <v>Batang II</v>
      </c>
      <c r="D28" s="51">
        <v>0</v>
      </c>
      <c r="E28" s="52">
        <f t="shared" si="2"/>
        <v>0</v>
      </c>
      <c r="F28" s="51">
        <v>7</v>
      </c>
      <c r="G28" s="52">
        <f t="shared" si="3"/>
        <v>11.666666666666666</v>
      </c>
      <c r="H28" s="58">
        <v>24</v>
      </c>
      <c r="I28" s="52">
        <f t="shared" si="4"/>
        <v>40</v>
      </c>
      <c r="J28" s="53">
        <v>6</v>
      </c>
      <c r="K28" s="52">
        <f t="shared" si="5"/>
        <v>10</v>
      </c>
      <c r="L28" s="54">
        <f t="shared" si="0"/>
        <v>37</v>
      </c>
      <c r="M28" s="54">
        <v>37</v>
      </c>
      <c r="N28" s="55">
        <f t="shared" si="1"/>
        <v>100</v>
      </c>
    </row>
    <row r="29" spans="1:14">
      <c r="A29" s="56">
        <f>'[1]4'!A30</f>
        <v>0</v>
      </c>
      <c r="B29" s="57">
        <f>'[1]4'!B30</f>
        <v>0</v>
      </c>
      <c r="C29" s="50" t="str">
        <f>'[1]4'!C30</f>
        <v>Batang III</v>
      </c>
      <c r="D29" s="51">
        <v>0</v>
      </c>
      <c r="E29" s="52">
        <f t="shared" si="2"/>
        <v>0</v>
      </c>
      <c r="F29" s="51">
        <v>45</v>
      </c>
      <c r="G29" s="52">
        <f t="shared" si="3"/>
        <v>75</v>
      </c>
      <c r="H29" s="58">
        <v>43</v>
      </c>
      <c r="I29" s="52">
        <f t="shared" si="4"/>
        <v>71.666666666666671</v>
      </c>
      <c r="J29" s="53">
        <v>8</v>
      </c>
      <c r="K29" s="52">
        <f t="shared" si="5"/>
        <v>13.333333333333334</v>
      </c>
      <c r="L29" s="54">
        <f t="shared" si="0"/>
        <v>96</v>
      </c>
      <c r="M29" s="54">
        <v>96</v>
      </c>
      <c r="N29" s="55">
        <f t="shared" si="1"/>
        <v>100</v>
      </c>
    </row>
    <row r="30" spans="1:14">
      <c r="A30" s="56">
        <f>'[1]4'!A31</f>
        <v>0</v>
      </c>
      <c r="B30" s="57">
        <f>'[1]4'!B31</f>
        <v>0</v>
      </c>
      <c r="C30" s="64" t="str">
        <f>'[1]4'!C31</f>
        <v>Batang IV</v>
      </c>
      <c r="D30" s="65">
        <v>0</v>
      </c>
      <c r="E30" s="52">
        <f t="shared" si="2"/>
        <v>0</v>
      </c>
      <c r="F30" s="65">
        <v>0</v>
      </c>
      <c r="G30" s="52">
        <f t="shared" si="3"/>
        <v>0</v>
      </c>
      <c r="H30" s="66">
        <v>25</v>
      </c>
      <c r="I30" s="52">
        <f t="shared" si="4"/>
        <v>41.666666666666671</v>
      </c>
      <c r="J30" s="67">
        <v>17</v>
      </c>
      <c r="K30" s="52">
        <f t="shared" si="5"/>
        <v>28.333333333333332</v>
      </c>
      <c r="L30" s="68">
        <f t="shared" si="0"/>
        <v>42</v>
      </c>
      <c r="M30" s="68">
        <v>42</v>
      </c>
      <c r="N30" s="55">
        <f t="shared" si="1"/>
        <v>100</v>
      </c>
    </row>
    <row r="31" spans="1:14">
      <c r="A31" s="48">
        <f>'[1]4'!A32</f>
        <v>15</v>
      </c>
      <c r="B31" s="49" t="str">
        <f>'[1]4'!B32</f>
        <v>Warungasem</v>
      </c>
      <c r="C31" s="50" t="str">
        <f>'[1]4'!C32</f>
        <v>Warungasem</v>
      </c>
      <c r="D31" s="51">
        <v>0</v>
      </c>
      <c r="E31" s="52">
        <f t="shared" si="2"/>
        <v>0</v>
      </c>
      <c r="F31" s="69">
        <v>75</v>
      </c>
      <c r="G31" s="52">
        <f t="shared" si="3"/>
        <v>125</v>
      </c>
      <c r="H31" s="53">
        <v>0</v>
      </c>
      <c r="I31" s="52">
        <f t="shared" si="4"/>
        <v>0</v>
      </c>
      <c r="J31" s="53">
        <v>0</v>
      </c>
      <c r="K31" s="52">
        <f t="shared" si="5"/>
        <v>0</v>
      </c>
      <c r="L31" s="54">
        <f>SUM(D31,F31,H31,J31)</f>
        <v>75</v>
      </c>
      <c r="M31" s="54">
        <v>75</v>
      </c>
      <c r="N31" s="55">
        <f t="shared" si="1"/>
        <v>100</v>
      </c>
    </row>
    <row r="32" spans="1:14" ht="15.75" thickBot="1">
      <c r="A32" s="70"/>
      <c r="B32" s="71"/>
      <c r="C32" s="71"/>
      <c r="D32" s="72"/>
      <c r="E32" s="73"/>
      <c r="F32" s="74"/>
      <c r="G32" s="73"/>
      <c r="H32" s="72"/>
      <c r="I32" s="73"/>
      <c r="J32" s="74"/>
      <c r="K32" s="73"/>
      <c r="L32" s="74"/>
      <c r="M32" s="75"/>
      <c r="N32" s="76"/>
    </row>
    <row r="33" spans="1:14" ht="16.5" customHeight="1">
      <c r="A33" s="77" t="s">
        <v>13</v>
      </c>
      <c r="B33" s="78"/>
      <c r="C33" s="79"/>
      <c r="D33" s="80">
        <f>SUM(D11:D32)</f>
        <v>0</v>
      </c>
      <c r="E33" s="81">
        <f>D33/$L$33*100</f>
        <v>0</v>
      </c>
      <c r="F33" s="80">
        <f>SUM(F11:F32)</f>
        <v>297</v>
      </c>
      <c r="G33" s="81">
        <f>F33/$L$33*100</f>
        <v>24.264705882352942</v>
      </c>
      <c r="H33" s="80">
        <f>SUM(H11:H32)</f>
        <v>411</v>
      </c>
      <c r="I33" s="81">
        <f>H33/$L$33*100</f>
        <v>33.578431372549019</v>
      </c>
      <c r="J33" s="80">
        <f>SUM(J11:J32)</f>
        <v>516</v>
      </c>
      <c r="K33" s="81">
        <f>J33/$L$33*100</f>
        <v>42.156862745098039</v>
      </c>
      <c r="L33" s="82">
        <f>SUM(L11:L32)</f>
        <v>1224</v>
      </c>
      <c r="M33" s="83">
        <f>SUM(M11:M32)</f>
        <v>1224</v>
      </c>
      <c r="N33" s="84">
        <f>M33/L33*100</f>
        <v>100</v>
      </c>
    </row>
    <row r="34" spans="1:14" ht="16.5" customHeight="1">
      <c r="A34" s="85" t="s">
        <v>14</v>
      </c>
      <c r="B34" s="86"/>
      <c r="C34" s="31"/>
      <c r="D34" s="87"/>
      <c r="E34" s="88"/>
      <c r="F34" s="89"/>
      <c r="G34" s="88"/>
      <c r="H34" s="89"/>
      <c r="I34" s="88"/>
      <c r="J34" s="89"/>
      <c r="K34" s="90"/>
      <c r="L34" s="91">
        <f>L33/'[1]2'!E11*100</f>
        <v>2.0722581518978771</v>
      </c>
      <c r="M34" s="92"/>
      <c r="N34" s="93"/>
    </row>
    <row r="35" spans="1:14" ht="16.5" customHeight="1">
      <c r="A35" s="29" t="s">
        <v>15</v>
      </c>
      <c r="B35" s="29"/>
      <c r="C35" s="29"/>
      <c r="D35" s="94">
        <v>0</v>
      </c>
      <c r="E35" s="95">
        <v>0</v>
      </c>
      <c r="F35" s="94">
        <v>214</v>
      </c>
      <c r="G35" s="95">
        <v>17.483660130718953</v>
      </c>
      <c r="H35" s="94">
        <v>425</v>
      </c>
      <c r="I35" s="95">
        <v>34.722222222222221</v>
      </c>
      <c r="J35" s="94">
        <v>585</v>
      </c>
      <c r="K35" s="95">
        <v>47.794117647058826</v>
      </c>
      <c r="L35" s="96">
        <v>1224</v>
      </c>
      <c r="M35" s="96">
        <v>1224</v>
      </c>
      <c r="N35" s="95">
        <v>100</v>
      </c>
    </row>
    <row r="36" spans="1:14" ht="16.5" customHeight="1">
      <c r="A36" s="29" t="s">
        <v>14</v>
      </c>
      <c r="B36" s="29"/>
      <c r="C36" s="29"/>
      <c r="D36" s="97"/>
      <c r="E36" s="98"/>
      <c r="F36" s="98"/>
      <c r="G36" s="98"/>
      <c r="H36" s="98"/>
      <c r="I36" s="98"/>
      <c r="J36" s="98"/>
      <c r="K36" s="99"/>
      <c r="L36" s="100" t="s">
        <v>16</v>
      </c>
      <c r="M36" s="101"/>
      <c r="N36" s="102"/>
    </row>
    <row r="37" spans="1:14" ht="16.5" customHeight="1">
      <c r="A37" s="103" t="s">
        <v>17</v>
      </c>
      <c r="B37" s="104"/>
      <c r="C37" s="71"/>
      <c r="D37" s="105">
        <v>0</v>
      </c>
      <c r="E37" s="106">
        <v>0</v>
      </c>
      <c r="F37" s="105">
        <v>320</v>
      </c>
      <c r="G37" s="106">
        <v>26.229508196721312</v>
      </c>
      <c r="H37" s="105">
        <v>451</v>
      </c>
      <c r="I37" s="106">
        <v>36.967213114754102</v>
      </c>
      <c r="J37" s="105">
        <v>449</v>
      </c>
      <c r="K37" s="106">
        <v>36.803278688524586</v>
      </c>
      <c r="L37" s="107">
        <v>1220</v>
      </c>
      <c r="M37" s="107">
        <v>1220</v>
      </c>
      <c r="N37" s="108">
        <v>100</v>
      </c>
    </row>
    <row r="38" spans="1:14" ht="16.5" customHeight="1" thickBot="1">
      <c r="A38" s="109" t="s">
        <v>14</v>
      </c>
      <c r="B38" s="110"/>
      <c r="C38" s="111"/>
      <c r="D38" s="87"/>
      <c r="E38" s="88"/>
      <c r="F38" s="89"/>
      <c r="G38" s="88"/>
      <c r="H38" s="89"/>
      <c r="I38" s="88"/>
      <c r="J38" s="89"/>
      <c r="K38" s="90"/>
      <c r="L38" s="91">
        <v>2.0280266635636748</v>
      </c>
      <c r="M38" s="92"/>
      <c r="N38" s="93"/>
    </row>
    <row r="39" spans="1:14" ht="16.5" customHeight="1">
      <c r="A39" s="77" t="s">
        <v>18</v>
      </c>
      <c r="B39" s="78"/>
      <c r="C39" s="79"/>
      <c r="D39" s="112">
        <v>32</v>
      </c>
      <c r="E39" s="113">
        <v>2.6208026208026212</v>
      </c>
      <c r="F39" s="112">
        <v>471</v>
      </c>
      <c r="G39" s="113">
        <v>38.574938574938578</v>
      </c>
      <c r="H39" s="112">
        <v>276</v>
      </c>
      <c r="I39" s="113">
        <v>22.604422604422606</v>
      </c>
      <c r="J39" s="112">
        <v>442</v>
      </c>
      <c r="K39" s="113">
        <v>36.199836199836199</v>
      </c>
      <c r="L39" s="83">
        <v>1221</v>
      </c>
      <c r="M39" s="83">
        <v>1221</v>
      </c>
      <c r="N39" s="84">
        <v>100</v>
      </c>
    </row>
    <row r="40" spans="1:14" ht="16.5" customHeight="1" thickBot="1">
      <c r="A40" s="114" t="s">
        <v>14</v>
      </c>
      <c r="B40" s="115"/>
      <c r="C40" s="116"/>
      <c r="D40" s="117"/>
      <c r="E40" s="118"/>
      <c r="F40" s="119"/>
      <c r="G40" s="118"/>
      <c r="H40" s="119"/>
      <c r="I40" s="118"/>
      <c r="J40" s="119"/>
      <c r="K40" s="120"/>
      <c r="L40" s="121">
        <v>1.77</v>
      </c>
      <c r="M40" s="122"/>
      <c r="N40" s="123"/>
    </row>
    <row r="41" spans="1:14" ht="16.5" customHeight="1">
      <c r="A41" s="77" t="s">
        <v>19</v>
      </c>
      <c r="B41" s="78"/>
      <c r="C41" s="79"/>
      <c r="D41" s="124">
        <v>46</v>
      </c>
      <c r="E41" s="125">
        <v>3.7860082304526745</v>
      </c>
      <c r="F41" s="124">
        <v>422</v>
      </c>
      <c r="G41" s="125">
        <v>34.732510288065846</v>
      </c>
      <c r="H41" s="124">
        <v>450</v>
      </c>
      <c r="I41" s="125">
        <v>37.037037037037038</v>
      </c>
      <c r="J41" s="124">
        <v>297</v>
      </c>
      <c r="K41" s="125">
        <v>24.444444444444443</v>
      </c>
      <c r="L41" s="126">
        <v>1215</v>
      </c>
      <c r="M41" s="107">
        <v>1215</v>
      </c>
      <c r="N41" s="108">
        <v>100</v>
      </c>
    </row>
    <row r="42" spans="1:14" ht="16.5" customHeight="1" thickBot="1">
      <c r="A42" s="127" t="s">
        <v>14</v>
      </c>
      <c r="B42" s="128"/>
      <c r="C42" s="129"/>
      <c r="D42" s="130"/>
      <c r="E42" s="131"/>
      <c r="F42" s="132"/>
      <c r="G42" s="131"/>
      <c r="H42" s="132"/>
      <c r="I42" s="131"/>
      <c r="J42" s="132"/>
      <c r="K42" s="133"/>
      <c r="L42" s="134">
        <v>1.7614822546972861</v>
      </c>
      <c r="M42" s="135"/>
      <c r="N42" s="136"/>
    </row>
    <row r="43" spans="1:14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37"/>
      <c r="N43" s="137"/>
    </row>
    <row r="44" spans="1:14">
      <c r="A44" s="104" t="s">
        <v>20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</sheetData>
  <mergeCells count="11">
    <mergeCell ref="L8:L9"/>
    <mergeCell ref="A3:N3"/>
    <mergeCell ref="A7:A9"/>
    <mergeCell ref="B7:B9"/>
    <mergeCell ref="C7:C9"/>
    <mergeCell ref="D7:L7"/>
    <mergeCell ref="M7:N8"/>
    <mergeCell ref="D8:E8"/>
    <mergeCell ref="F8:G8"/>
    <mergeCell ref="H8:I8"/>
    <mergeCell ref="J8:K8"/>
  </mergeCells>
  <printOptions horizontalCentered="1"/>
  <pageMargins left="0.78740157480314965" right="0.78740157480314965" top="0.59055118110236227" bottom="0.35433070866141736" header="0" footer="0.39370078740157483"/>
  <pageSetup paperSize="9" scale="70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2019-09-19T07:20:19Z</dcterms:created>
  <dcterms:modified xsi:type="dcterms:W3CDTF">2019-09-19T07:21:08Z</dcterms:modified>
</cp:coreProperties>
</file>