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" sheetId="1" r:id="rId1"/>
  </sheets>
  <externalReferences>
    <externalReference r:id="rId2"/>
  </externalReferences>
  <definedNames>
    <definedName name="_xlnm.Print_Area" localSheetId="0">'7'!$A$1:$R$53</definedName>
  </definedNames>
  <calcPr calcId="144525"/>
</workbook>
</file>

<file path=xl/calcChain.xml><?xml version="1.0" encoding="utf-8"?>
<calcChain xmlns="http://schemas.openxmlformats.org/spreadsheetml/2006/main">
  <c r="G53" i="1" l="1"/>
  <c r="N47" i="1"/>
  <c r="L47" i="1"/>
  <c r="I47" i="1"/>
  <c r="G47" i="1"/>
  <c r="P46" i="1"/>
  <c r="P47" i="1" s="1"/>
  <c r="O46" i="1"/>
  <c r="M46" i="1"/>
  <c r="K46" i="1"/>
  <c r="K47" i="1" s="1"/>
  <c r="H46" i="1"/>
  <c r="F46" i="1"/>
  <c r="Q36" i="1"/>
  <c r="N36" i="1"/>
  <c r="N37" i="1" s="1"/>
  <c r="L36" i="1"/>
  <c r="L37" i="1" s="1"/>
  <c r="I36" i="1"/>
  <c r="I37" i="1" s="1"/>
  <c r="G36" i="1"/>
  <c r="E36" i="1"/>
  <c r="D36" i="1"/>
  <c r="P35" i="1"/>
  <c r="R35" i="1" s="1"/>
  <c r="M35" i="1"/>
  <c r="K35" i="1"/>
  <c r="J35" i="1"/>
  <c r="H35" i="1"/>
  <c r="F35" i="1"/>
  <c r="P34" i="1"/>
  <c r="R34" i="1" s="1"/>
  <c r="M34" i="1"/>
  <c r="K34" i="1"/>
  <c r="J34" i="1"/>
  <c r="H34" i="1"/>
  <c r="F34" i="1"/>
  <c r="P33" i="1"/>
  <c r="R33" i="1" s="1"/>
  <c r="M33" i="1"/>
  <c r="K33" i="1"/>
  <c r="J33" i="1"/>
  <c r="H33" i="1"/>
  <c r="F33" i="1"/>
  <c r="P32" i="1"/>
  <c r="R32" i="1" s="1"/>
  <c r="M32" i="1"/>
  <c r="K32" i="1"/>
  <c r="J32" i="1"/>
  <c r="H32" i="1"/>
  <c r="F32" i="1"/>
  <c r="C32" i="1"/>
  <c r="B32" i="1"/>
  <c r="A32" i="1"/>
  <c r="P31" i="1"/>
  <c r="R31" i="1" s="1"/>
  <c r="M31" i="1"/>
  <c r="K31" i="1"/>
  <c r="J31" i="1"/>
  <c r="H31" i="1"/>
  <c r="F31" i="1"/>
  <c r="C31" i="1"/>
  <c r="B31" i="1"/>
  <c r="A31" i="1"/>
  <c r="P30" i="1"/>
  <c r="R30" i="1" s="1"/>
  <c r="O30" i="1"/>
  <c r="M30" i="1"/>
  <c r="K30" i="1"/>
  <c r="J30" i="1" s="1"/>
  <c r="H30" i="1"/>
  <c r="F30" i="1"/>
  <c r="C30" i="1"/>
  <c r="B30" i="1"/>
  <c r="A30" i="1"/>
  <c r="P29" i="1"/>
  <c r="R29" i="1" s="1"/>
  <c r="M29" i="1"/>
  <c r="K29" i="1"/>
  <c r="J29" i="1"/>
  <c r="H29" i="1"/>
  <c r="F29" i="1"/>
  <c r="C29" i="1"/>
  <c r="B29" i="1"/>
  <c r="A29" i="1"/>
  <c r="P28" i="1"/>
  <c r="R28" i="1" s="1"/>
  <c r="O28" i="1"/>
  <c r="M28" i="1"/>
  <c r="K28" i="1"/>
  <c r="J28" i="1" s="1"/>
  <c r="H28" i="1"/>
  <c r="F28" i="1"/>
  <c r="C28" i="1"/>
  <c r="B28" i="1"/>
  <c r="A28" i="1"/>
  <c r="P27" i="1"/>
  <c r="R27" i="1" s="1"/>
  <c r="M27" i="1"/>
  <c r="K27" i="1"/>
  <c r="J27" i="1" s="1"/>
  <c r="H27" i="1"/>
  <c r="F27" i="1"/>
  <c r="C27" i="1"/>
  <c r="B27" i="1"/>
  <c r="A27" i="1"/>
  <c r="P26" i="1"/>
  <c r="R26" i="1" s="1"/>
  <c r="M26" i="1"/>
  <c r="K26" i="1"/>
  <c r="J26" i="1"/>
  <c r="H26" i="1"/>
  <c r="F26" i="1"/>
  <c r="C26" i="1"/>
  <c r="B26" i="1"/>
  <c r="A26" i="1"/>
  <c r="P25" i="1"/>
  <c r="R25" i="1" s="1"/>
  <c r="O25" i="1"/>
  <c r="M25" i="1"/>
  <c r="K25" i="1"/>
  <c r="J25" i="1" s="1"/>
  <c r="H25" i="1"/>
  <c r="F25" i="1"/>
  <c r="C25" i="1"/>
  <c r="B25" i="1"/>
  <c r="A25" i="1"/>
  <c r="P24" i="1"/>
  <c r="R24" i="1" s="1"/>
  <c r="M24" i="1"/>
  <c r="K24" i="1"/>
  <c r="J24" i="1"/>
  <c r="H24" i="1"/>
  <c r="F24" i="1"/>
  <c r="C24" i="1"/>
  <c r="B24" i="1"/>
  <c r="A24" i="1"/>
  <c r="R23" i="1"/>
  <c r="P23" i="1"/>
  <c r="O23" i="1"/>
  <c r="M23" i="1"/>
  <c r="K23" i="1"/>
  <c r="J23" i="1" s="1"/>
  <c r="H23" i="1"/>
  <c r="F23" i="1"/>
  <c r="C23" i="1"/>
  <c r="B23" i="1"/>
  <c r="A23" i="1"/>
  <c r="P22" i="1"/>
  <c r="R22" i="1" s="1"/>
  <c r="M22" i="1"/>
  <c r="K22" i="1"/>
  <c r="J22" i="1"/>
  <c r="H22" i="1"/>
  <c r="F22" i="1"/>
  <c r="C22" i="1"/>
  <c r="B22" i="1"/>
  <c r="A22" i="1"/>
  <c r="R21" i="1"/>
  <c r="P21" i="1"/>
  <c r="O21" i="1"/>
  <c r="M21" i="1"/>
  <c r="K21" i="1"/>
  <c r="J21" i="1" s="1"/>
  <c r="H21" i="1"/>
  <c r="F21" i="1"/>
  <c r="C21" i="1"/>
  <c r="B21" i="1"/>
  <c r="A21" i="1"/>
  <c r="P20" i="1"/>
  <c r="R20" i="1" s="1"/>
  <c r="M20" i="1"/>
  <c r="K20" i="1"/>
  <c r="J20" i="1"/>
  <c r="H20" i="1"/>
  <c r="F20" i="1"/>
  <c r="C20" i="1"/>
  <c r="B20" i="1"/>
  <c r="A20" i="1"/>
  <c r="R19" i="1"/>
  <c r="P19" i="1"/>
  <c r="O19" i="1"/>
  <c r="M19" i="1"/>
  <c r="K19" i="1"/>
  <c r="J19" i="1" s="1"/>
  <c r="H19" i="1"/>
  <c r="F19" i="1"/>
  <c r="C19" i="1"/>
  <c r="B19" i="1"/>
  <c r="A19" i="1"/>
  <c r="P18" i="1"/>
  <c r="R18" i="1" s="1"/>
  <c r="M18" i="1"/>
  <c r="K18" i="1"/>
  <c r="J18" i="1"/>
  <c r="H18" i="1"/>
  <c r="F18" i="1"/>
  <c r="C18" i="1"/>
  <c r="B18" i="1"/>
  <c r="A18" i="1"/>
  <c r="R17" i="1"/>
  <c r="P17" i="1"/>
  <c r="O17" i="1"/>
  <c r="M17" i="1"/>
  <c r="K17" i="1"/>
  <c r="J17" i="1" s="1"/>
  <c r="H17" i="1"/>
  <c r="F17" i="1"/>
  <c r="C17" i="1"/>
  <c r="B17" i="1"/>
  <c r="A17" i="1"/>
  <c r="P16" i="1"/>
  <c r="R16" i="1" s="1"/>
  <c r="M16" i="1"/>
  <c r="K16" i="1"/>
  <c r="J16" i="1"/>
  <c r="H16" i="1"/>
  <c r="F16" i="1"/>
  <c r="C16" i="1"/>
  <c r="B16" i="1"/>
  <c r="A16" i="1"/>
  <c r="P15" i="1"/>
  <c r="R15" i="1" s="1"/>
  <c r="M15" i="1"/>
  <c r="K15" i="1"/>
  <c r="J15" i="1"/>
  <c r="H15" i="1"/>
  <c r="F15" i="1"/>
  <c r="C15" i="1"/>
  <c r="B15" i="1"/>
  <c r="A15" i="1"/>
  <c r="P14" i="1"/>
  <c r="R14" i="1" s="1"/>
  <c r="M14" i="1"/>
  <c r="K14" i="1"/>
  <c r="J14" i="1"/>
  <c r="H14" i="1"/>
  <c r="F14" i="1"/>
  <c r="C14" i="1"/>
  <c r="B14" i="1"/>
  <c r="A14" i="1"/>
  <c r="P13" i="1"/>
  <c r="R13" i="1" s="1"/>
  <c r="M13" i="1"/>
  <c r="K13" i="1"/>
  <c r="J13" i="1"/>
  <c r="H13" i="1"/>
  <c r="F13" i="1"/>
  <c r="C13" i="1"/>
  <c r="B13" i="1"/>
  <c r="A13" i="1"/>
  <c r="P12" i="1"/>
  <c r="P36" i="1" s="1"/>
  <c r="O12" i="1"/>
  <c r="M12" i="1"/>
  <c r="K12" i="1"/>
  <c r="J12" i="1" s="1"/>
  <c r="H12" i="1"/>
  <c r="F12" i="1"/>
  <c r="F36" i="1" s="1"/>
  <c r="C12" i="1"/>
  <c r="B12" i="1"/>
  <c r="A12" i="1"/>
  <c r="I6" i="1"/>
  <c r="H6" i="1"/>
  <c r="I5" i="1"/>
  <c r="H5" i="1"/>
  <c r="P37" i="1" l="1"/>
  <c r="R36" i="1"/>
  <c r="R12" i="1"/>
  <c r="O14" i="1"/>
  <c r="O16" i="1"/>
  <c r="O18" i="1"/>
  <c r="O20" i="1"/>
  <c r="O22" i="1"/>
  <c r="O24" i="1"/>
  <c r="O26" i="1"/>
  <c r="O32" i="1"/>
  <c r="O33" i="1"/>
  <c r="O34" i="1"/>
  <c r="O35" i="1"/>
  <c r="K36" i="1"/>
  <c r="K37" i="1" s="1"/>
  <c r="M36" i="1"/>
  <c r="O36" i="1"/>
  <c r="G37" i="1"/>
  <c r="J46" i="1"/>
  <c r="O13" i="1"/>
  <c r="O15" i="1"/>
  <c r="O27" i="1"/>
  <c r="O29" i="1"/>
  <c r="O31" i="1"/>
  <c r="J36" i="1"/>
  <c r="H36" i="1" l="1"/>
</calcChain>
</file>

<file path=xl/sharedStrings.xml><?xml version="1.0" encoding="utf-8"?>
<sst xmlns="http://schemas.openxmlformats.org/spreadsheetml/2006/main" count="50" uniqueCount="31">
  <si>
    <t>TABEL 7</t>
  </si>
  <si>
    <r>
      <t xml:space="preserve">KASUS BARU TB BTA+, SELURUH KASUS TB, KASUS TB PADA ANAK, DAN </t>
    </r>
    <r>
      <rPr>
        <i/>
        <sz val="12"/>
        <rFont val="Arial"/>
        <family val="2"/>
      </rPr>
      <t>CASE NOTIFICATION RATE</t>
    </r>
    <r>
      <rPr>
        <sz val="12"/>
        <rFont val="Arial"/>
        <family val="2"/>
      </rPr>
      <t xml:space="preserve"> (CNR) PER 100.000 PENDUDUK </t>
    </r>
  </si>
  <si>
    <t>MENURUT JENIS KELAMIN, KECAMATAN, DAN PUSKESMAS</t>
  </si>
  <si>
    <t>NO</t>
  </si>
  <si>
    <t>KECAMATAN</t>
  </si>
  <si>
    <t>PUSKESMAS</t>
  </si>
  <si>
    <t>JUMLAH PENDUDUK</t>
  </si>
  <si>
    <t>JUMLAH KASUS BARU TB BTA+</t>
  </si>
  <si>
    <t xml:space="preserve">JUMLAH SELURUH
KASUS TB    </t>
  </si>
  <si>
    <t>KASUS TB ANAK 0-14 TAHUN</t>
  </si>
  <si>
    <t>L</t>
  </si>
  <si>
    <t>P</t>
  </si>
  <si>
    <t>L+P</t>
  </si>
  <si>
    <t>JML</t>
  </si>
  <si>
    <t>%</t>
  </si>
  <si>
    <t>RSU</t>
  </si>
  <si>
    <t>Batang</t>
  </si>
  <si>
    <t>Limpung</t>
  </si>
  <si>
    <t>QIM</t>
  </si>
  <si>
    <t>JUMLAH Tahun 2018</t>
  </si>
  <si>
    <t>CNR KASUS  TB BTA+ PER 100.000 PENDUDUK</t>
  </si>
  <si>
    <t>JUMLAH Tahun 2017</t>
  </si>
  <si>
    <t>JUMLAH Tahun 2016</t>
  </si>
  <si>
    <t>JUMLAH Tahun 2015</t>
  </si>
  <si>
    <t>JUMLAH Tahun 2014</t>
  </si>
  <si>
    <t>JUMLAH Tahun 2013</t>
  </si>
  <si>
    <t>Sumber : Bidang P2P</t>
  </si>
  <si>
    <r>
      <t xml:space="preserve">Keterangan: </t>
    </r>
    <r>
      <rPr>
        <vertAlign val="superscript"/>
        <sz val="12"/>
        <rFont val="Arial"/>
        <family val="2"/>
      </rPr>
      <t/>
    </r>
  </si>
  <si>
    <t xml:space="preserve">Jumlah pasien adalah seluruh pasien yang ada di wilayah kerja puskesmas tersebut termasuk pasien  yang ditemukan di BBKPM/BPKPM/BP4, RS, Lembaga Pemasyarakatan, </t>
  </si>
  <si>
    <t>rumah tahanan, dokter praktek swasta, klinik dll</t>
  </si>
  <si>
    <t>Catatan : Jumlah kolom 6 = jumlah kolom 7 pada Tabel 1, yaitu sebesar: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</si>
</sst>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#,##0.00\ ;&quot; (&quot;#,##0.00\);&quot; -&quot;#\ ;@\ "/>
    <numFmt numFmtId="168" formatCode="&quot;$&quot;#,##0_);[Red]\(&quot;$&quot;#,##0\)"/>
    <numFmt numFmtId="169" formatCode="&quot;$&quot;#,##0.00_);[Red]\(&quot;$&quot;#,##0.00\)"/>
  </numFmts>
  <fonts count="14" x14ac:knownFonts="1">
    <font>
      <sz val="10"/>
      <name val="Arial"/>
    </font>
    <font>
      <sz val="10"/>
      <name val="Arial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1"/>
      <color indexed="9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0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1" fillId="0" borderId="0"/>
    <xf numFmtId="0" fontId="11" fillId="0" borderId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46">
    <xf numFmtId="0" fontId="0" fillId="0" borderId="0" xfId="0"/>
    <xf numFmtId="0" fontId="2" fillId="0" borderId="0" xfId="0" quotePrefix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37" fontId="7" fillId="0" borderId="21" xfId="3" applyNumberFormat="1" applyFont="1" applyFill="1" applyBorder="1" applyAlignment="1" applyProtection="1">
      <alignment horizontal="center" vertical="center"/>
    </xf>
    <xf numFmtId="37" fontId="4" fillId="0" borderId="21" xfId="2" applyNumberFormat="1" applyFont="1" applyFill="1" applyBorder="1" applyAlignment="1">
      <alignment horizontal="right" vertical="center"/>
    </xf>
    <xf numFmtId="0" fontId="8" fillId="2" borderId="21" xfId="0" applyFont="1" applyFill="1" applyBorder="1" applyAlignment="1">
      <alignment horizontal="right" vertical="center"/>
    </xf>
    <xf numFmtId="39" fontId="4" fillId="0" borderId="21" xfId="2" applyNumberFormat="1" applyFont="1" applyFill="1" applyBorder="1" applyAlignment="1">
      <alignment horizontal="right" vertical="center"/>
    </xf>
    <xf numFmtId="0" fontId="8" fillId="2" borderId="22" xfId="0" applyFont="1" applyFill="1" applyBorder="1" applyAlignment="1">
      <alignment horizontal="right" vertical="center"/>
    </xf>
    <xf numFmtId="4" fontId="4" fillId="0" borderId="21" xfId="2" applyNumberFormat="1" applyFont="1" applyFill="1" applyBorder="1" applyAlignment="1">
      <alignment horizontal="right" vertical="center"/>
    </xf>
    <xf numFmtId="37" fontId="4" fillId="0" borderId="23" xfId="2" applyNumberFormat="1" applyFont="1" applyFill="1" applyBorder="1" applyAlignment="1">
      <alignment horizontal="right" vertical="center"/>
    </xf>
    <xf numFmtId="37" fontId="7" fillId="2" borderId="21" xfId="3" applyNumberFormat="1" applyFont="1" applyFill="1" applyBorder="1" applyAlignment="1">
      <alignment horizontal="right" vertical="center"/>
    </xf>
    <xf numFmtId="39" fontId="4" fillId="0" borderId="24" xfId="2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37" fontId="7" fillId="0" borderId="22" xfId="3" applyNumberFormat="1" applyFont="1" applyFill="1" applyBorder="1" applyAlignment="1" applyProtection="1">
      <alignment horizontal="center" vertical="center"/>
    </xf>
    <xf numFmtId="37" fontId="4" fillId="0" borderId="22" xfId="2" applyNumberFormat="1" applyFont="1" applyFill="1" applyBorder="1" applyAlignment="1">
      <alignment horizontal="right" vertical="center"/>
    </xf>
    <xf numFmtId="39" fontId="4" fillId="0" borderId="22" xfId="2" applyNumberFormat="1" applyFont="1" applyFill="1" applyBorder="1" applyAlignment="1">
      <alignment horizontal="right" vertical="center"/>
    </xf>
    <xf numFmtId="2" fontId="4" fillId="0" borderId="22" xfId="2" applyNumberFormat="1" applyFont="1" applyFill="1" applyBorder="1" applyAlignment="1">
      <alignment horizontal="right" vertical="center"/>
    </xf>
    <xf numFmtId="37" fontId="4" fillId="0" borderId="26" xfId="2" applyNumberFormat="1" applyFont="1" applyFill="1" applyBorder="1" applyAlignment="1">
      <alignment horizontal="right" vertical="center"/>
    </xf>
    <xf numFmtId="37" fontId="7" fillId="2" borderId="22" xfId="3" applyNumberFormat="1" applyFont="1" applyFill="1" applyBorder="1" applyAlignment="1">
      <alignment horizontal="right" vertical="center"/>
    </xf>
    <xf numFmtId="39" fontId="4" fillId="0" borderId="27" xfId="2" applyNumberFormat="1" applyFont="1" applyFill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3" fontId="7" fillId="0" borderId="22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right" vertical="center"/>
    </xf>
    <xf numFmtId="166" fontId="2" fillId="0" borderId="0" xfId="1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4" fillId="0" borderId="25" xfId="0" applyFont="1" applyFill="1" applyBorder="1" applyAlignment="1">
      <alignment vertical="center"/>
    </xf>
    <xf numFmtId="37" fontId="4" fillId="0" borderId="22" xfId="2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37" fontId="4" fillId="0" borderId="29" xfId="2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right" vertical="center"/>
    </xf>
    <xf numFmtId="37" fontId="7" fillId="2" borderId="29" xfId="3" applyNumberFormat="1" applyFont="1" applyFill="1" applyBorder="1" applyAlignment="1">
      <alignment horizontal="right" vertical="center"/>
    </xf>
    <xf numFmtId="37" fontId="4" fillId="0" borderId="29" xfId="2" applyNumberFormat="1" applyFont="1" applyFill="1" applyBorder="1" applyAlignment="1">
      <alignment horizontal="right" vertical="center"/>
    </xf>
    <xf numFmtId="39" fontId="4" fillId="0" borderId="29" xfId="2" applyNumberFormat="1" applyFont="1" applyFill="1" applyBorder="1" applyAlignment="1">
      <alignment horizontal="right" vertical="center"/>
    </xf>
    <xf numFmtId="2" fontId="4" fillId="0" borderId="29" xfId="2" applyNumberFormat="1" applyFont="1" applyFill="1" applyBorder="1" applyAlignment="1">
      <alignment horizontal="right" vertical="center"/>
    </xf>
    <xf numFmtId="37" fontId="4" fillId="0" borderId="30" xfId="2" applyNumberFormat="1" applyFont="1" applyFill="1" applyBorder="1" applyAlignment="1">
      <alignment horizontal="right" vertical="center"/>
    </xf>
    <xf numFmtId="39" fontId="4" fillId="0" borderId="31" xfId="2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37" fontId="4" fillId="0" borderId="33" xfId="2" applyNumberFormat="1" applyFont="1" applyFill="1" applyBorder="1" applyAlignment="1">
      <alignment horizontal="right" vertical="center"/>
    </xf>
    <xf numFmtId="39" fontId="4" fillId="0" borderId="34" xfId="2" applyNumberFormat="1" applyFont="1" applyFill="1" applyBorder="1" applyAlignment="1">
      <alignment horizontal="right" vertical="center"/>
    </xf>
    <xf numFmtId="2" fontId="4" fillId="0" borderId="34" xfId="2" applyNumberFormat="1" applyFont="1" applyFill="1" applyBorder="1" applyAlignment="1">
      <alignment horizontal="right" vertical="center"/>
    </xf>
    <xf numFmtId="39" fontId="4" fillId="0" borderId="35" xfId="2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37" fontId="4" fillId="0" borderId="37" xfId="2" applyNumberFormat="1" applyFont="1" applyFill="1" applyBorder="1" applyAlignment="1">
      <alignment vertical="center"/>
    </xf>
    <xf numFmtId="39" fontId="4" fillId="0" borderId="38" xfId="2" applyNumberFormat="1" applyFont="1" applyFill="1" applyBorder="1" applyAlignment="1">
      <alignment vertical="center"/>
    </xf>
    <xf numFmtId="39" fontId="4" fillId="3" borderId="39" xfId="2" applyNumberFormat="1" applyFont="1" applyFill="1" applyBorder="1" applyAlignment="1">
      <alignment vertical="center"/>
    </xf>
    <xf numFmtId="39" fontId="4" fillId="0" borderId="37" xfId="2" applyNumberFormat="1" applyFont="1" applyFill="1" applyBorder="1" applyAlignment="1">
      <alignment vertical="center"/>
    </xf>
    <xf numFmtId="2" fontId="4" fillId="0" borderId="40" xfId="0" applyNumberFormat="1" applyFont="1" applyFill="1" applyBorder="1" applyAlignment="1">
      <alignment vertical="center"/>
    </xf>
    <xf numFmtId="2" fontId="4" fillId="3" borderId="41" xfId="0" applyNumberFormat="1" applyFont="1" applyFill="1" applyBorder="1" applyAlignment="1">
      <alignment vertical="center"/>
    </xf>
    <xf numFmtId="2" fontId="4" fillId="0" borderId="41" xfId="0" applyNumberFormat="1" applyFont="1" applyFill="1" applyBorder="1" applyAlignment="1">
      <alignment vertical="center"/>
    </xf>
    <xf numFmtId="37" fontId="4" fillId="3" borderId="37" xfId="2" applyNumberFormat="1" applyFont="1" applyFill="1" applyBorder="1" applyAlignment="1">
      <alignment horizontal="right" vertical="center"/>
    </xf>
    <xf numFmtId="37" fontId="4" fillId="3" borderId="42" xfId="2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39" fontId="4" fillId="0" borderId="33" xfId="2" applyNumberFormat="1" applyFont="1" applyFill="1" applyBorder="1" applyAlignment="1">
      <alignment horizontal="right" vertical="center"/>
    </xf>
    <xf numFmtId="37" fontId="4" fillId="0" borderId="7" xfId="2" applyNumberFormat="1" applyFont="1" applyFill="1" applyBorder="1" applyAlignment="1">
      <alignment horizontal="right" vertical="center"/>
    </xf>
    <xf numFmtId="2" fontId="4" fillId="0" borderId="33" xfId="2" applyNumberFormat="1" applyFont="1" applyFill="1" applyBorder="1" applyAlignment="1">
      <alignment horizontal="right" vertical="center"/>
    </xf>
    <xf numFmtId="39" fontId="4" fillId="0" borderId="44" xfId="2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7" fontId="4" fillId="0" borderId="10" xfId="2" applyNumberFormat="1" applyFont="1" applyFill="1" applyBorder="1" applyAlignment="1">
      <alignment vertical="center"/>
    </xf>
    <xf numFmtId="37" fontId="4" fillId="0" borderId="46" xfId="2" applyNumberFormat="1" applyFont="1" applyFill="1" applyBorder="1" applyAlignment="1">
      <alignment vertical="center"/>
    </xf>
    <xf numFmtId="39" fontId="4" fillId="0" borderId="0" xfId="2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37" fontId="4" fillId="0" borderId="10" xfId="2" applyNumberFormat="1" applyFont="1" applyFill="1" applyBorder="1" applyAlignment="1">
      <alignment horizontal="right" vertical="center"/>
    </xf>
    <xf numFmtId="39" fontId="4" fillId="0" borderId="47" xfId="2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7" fontId="4" fillId="0" borderId="14" xfId="2" applyNumberFormat="1" applyFont="1" applyFill="1" applyBorder="1" applyAlignment="1">
      <alignment vertical="center"/>
    </xf>
    <xf numFmtId="39" fontId="4" fillId="0" borderId="14" xfId="2" applyNumberFormat="1" applyFont="1" applyFill="1" applyBorder="1" applyAlignment="1">
      <alignment vertical="center"/>
    </xf>
    <xf numFmtId="39" fontId="4" fillId="3" borderId="14" xfId="2" applyNumberFormat="1" applyFont="1" applyFill="1" applyBorder="1" applyAlignment="1">
      <alignment vertical="center"/>
    </xf>
    <xf numFmtId="2" fontId="4" fillId="0" borderId="14" xfId="0" applyNumberFormat="1" applyFont="1" applyFill="1" applyBorder="1" applyAlignment="1">
      <alignment vertical="center"/>
    </xf>
    <xf numFmtId="2" fontId="4" fillId="3" borderId="14" xfId="0" applyNumberFormat="1" applyFont="1" applyFill="1" applyBorder="1" applyAlignment="1">
      <alignment vertical="center"/>
    </xf>
    <xf numFmtId="37" fontId="4" fillId="3" borderId="14" xfId="2" applyNumberFormat="1" applyFont="1" applyFill="1" applyBorder="1" applyAlignment="1">
      <alignment horizontal="right" vertical="center"/>
    </xf>
    <xf numFmtId="37" fontId="4" fillId="3" borderId="14" xfId="2" applyNumberFormat="1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7" fontId="4" fillId="0" borderId="17" xfId="2" applyNumberFormat="1" applyFont="1" applyFill="1" applyBorder="1" applyAlignment="1">
      <alignment vertical="center"/>
    </xf>
    <xf numFmtId="37" fontId="4" fillId="0" borderId="13" xfId="2" applyNumberFormat="1" applyFont="1" applyFill="1" applyBorder="1" applyAlignment="1">
      <alignment vertical="center"/>
    </xf>
    <xf numFmtId="39" fontId="4" fillId="0" borderId="12" xfId="2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vertical="center"/>
    </xf>
    <xf numFmtId="1" fontId="4" fillId="0" borderId="17" xfId="0" applyNumberFormat="1" applyFont="1" applyFill="1" applyBorder="1" applyAlignment="1">
      <alignment vertical="center"/>
    </xf>
    <xf numFmtId="37" fontId="4" fillId="0" borderId="17" xfId="2" applyNumberFormat="1" applyFont="1" applyFill="1" applyBorder="1" applyAlignment="1">
      <alignment horizontal="right" vertical="center"/>
    </xf>
    <xf numFmtId="39" fontId="4" fillId="0" borderId="49" xfId="2" applyNumberFormat="1" applyFont="1" applyFill="1" applyBorder="1" applyAlignment="1">
      <alignment vertical="center"/>
    </xf>
    <xf numFmtId="2" fontId="4" fillId="0" borderId="39" xfId="0" applyNumberFormat="1" applyFont="1" applyFill="1" applyBorder="1" applyAlignment="1">
      <alignment vertical="center"/>
    </xf>
    <xf numFmtId="2" fontId="4" fillId="3" borderId="37" xfId="0" applyNumberFormat="1" applyFont="1" applyFill="1" applyBorder="1" applyAlignment="1">
      <alignment vertical="center"/>
    </xf>
    <xf numFmtId="2" fontId="4" fillId="0" borderId="37" xfId="0" applyNumberFormat="1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37" fontId="4" fillId="0" borderId="2" xfId="2" applyNumberFormat="1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vertical="center"/>
    </xf>
    <xf numFmtId="37" fontId="4" fillId="0" borderId="43" xfId="2" applyNumberFormat="1" applyFont="1" applyFill="1" applyBorder="1" applyAlignment="1">
      <alignment horizontal="right" vertical="center"/>
    </xf>
    <xf numFmtId="37" fontId="4" fillId="0" borderId="51" xfId="2" applyNumberFormat="1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39" fontId="4" fillId="3" borderId="37" xfId="2" applyNumberFormat="1" applyFont="1" applyFill="1" applyBorder="1" applyAlignment="1">
      <alignment vertical="center"/>
    </xf>
    <xf numFmtId="2" fontId="4" fillId="0" borderId="52" xfId="0" applyNumberFormat="1" applyFont="1" applyFill="1" applyBorder="1" applyAlignment="1">
      <alignment vertical="center"/>
    </xf>
    <xf numFmtId="2" fontId="4" fillId="0" borderId="38" xfId="0" applyNumberFormat="1" applyFont="1" applyFill="1" applyBorder="1" applyAlignment="1">
      <alignment vertical="center"/>
    </xf>
    <xf numFmtId="37" fontId="4" fillId="3" borderId="37" xfId="2" applyNumberFormat="1" applyFont="1" applyFill="1" applyBorder="1" applyAlignment="1">
      <alignment vertical="center"/>
    </xf>
    <xf numFmtId="37" fontId="4" fillId="0" borderId="0" xfId="2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vertical="center"/>
    </xf>
    <xf numFmtId="1" fontId="2" fillId="0" borderId="0" xfId="0" applyNumberFormat="1" applyFont="1" applyAlignment="1">
      <alignment vertical="center"/>
    </xf>
  </cellXfs>
  <cellStyles count="101">
    <cellStyle name="Comma" xfId="1" builtinId="3"/>
    <cellStyle name="Comma [0]" xfId="2" builtinId="6"/>
    <cellStyle name="Comma [0] 2" xfId="4"/>
    <cellStyle name="Comma [0] 2 2" xfId="3"/>
    <cellStyle name="Comma [0] 2 3" xfId="5"/>
    <cellStyle name="Comma [0] 2 4" xfId="6"/>
    <cellStyle name="Comma [0] 2 5" xfId="7"/>
    <cellStyle name="Comma [0] 2 6" xfId="8"/>
    <cellStyle name="Comma [0] 2 7" xfId="9"/>
    <cellStyle name="Comma [0] 3" xfId="10"/>
    <cellStyle name="Comma [0] 4" xfId="11"/>
    <cellStyle name="Comma [0] 5" xfId="12"/>
    <cellStyle name="Comma [0] 5 2" xfId="13"/>
    <cellStyle name="Comma [0] 5 3" xfId="14"/>
    <cellStyle name="Comma 10" xfId="15"/>
    <cellStyle name="Comma 11" xfId="16"/>
    <cellStyle name="Comma 12" xfId="17"/>
    <cellStyle name="Comma 13" xfId="18"/>
    <cellStyle name="Comma 14" xfId="19"/>
    <cellStyle name="Comma 15" xfId="20"/>
    <cellStyle name="Comma 16" xfId="21"/>
    <cellStyle name="Comma 17" xfId="22"/>
    <cellStyle name="Comma 18" xfId="23"/>
    <cellStyle name="Comma 19" xfId="24"/>
    <cellStyle name="Comma 2" xfId="25"/>
    <cellStyle name="Comma 2 2" xfId="26"/>
    <cellStyle name="Comma 2 3" xfId="27"/>
    <cellStyle name="Comma 2 3 2" xfId="28"/>
    <cellStyle name="Comma 2 3 3" xfId="29"/>
    <cellStyle name="Comma 2 3 4" xfId="30"/>
    <cellStyle name="Comma 2 4" xfId="31"/>
    <cellStyle name="Comma 2 5" xfId="32"/>
    <cellStyle name="Comma 2 6" xfId="33"/>
    <cellStyle name="Comma 2 7" xfId="34"/>
    <cellStyle name="Comma 20" xfId="35"/>
    <cellStyle name="Comma 20 2" xfId="36"/>
    <cellStyle name="Comma 20 3" xfId="37"/>
    <cellStyle name="Comma 21" xfId="38"/>
    <cellStyle name="Comma 21 2" xfId="39"/>
    <cellStyle name="Comma 21 3" xfId="40"/>
    <cellStyle name="Comma 22" xfId="41"/>
    <cellStyle name="Comma 22 2" xfId="42"/>
    <cellStyle name="Comma 22 3" xfId="43"/>
    <cellStyle name="Comma 3" xfId="44"/>
    <cellStyle name="Comma 4" xfId="45"/>
    <cellStyle name="Comma 5" xfId="46"/>
    <cellStyle name="Comma 6" xfId="47"/>
    <cellStyle name="Comma 7" xfId="48"/>
    <cellStyle name="Comma 8" xfId="49"/>
    <cellStyle name="Comma 9" xfId="50"/>
    <cellStyle name="Excel Built-in Comma" xfId="51"/>
    <cellStyle name="Excel Built-in Normal" xfId="52"/>
    <cellStyle name="Millares [0]_Well Timing" xfId="53"/>
    <cellStyle name="Millares_Well Timing" xfId="54"/>
    <cellStyle name="Moneda [0]_Well Timing" xfId="55"/>
    <cellStyle name="Moneda_Well Timing" xfId="56"/>
    <cellStyle name="Normal" xfId="0" builtinId="0"/>
    <cellStyle name="Normal 16 2" xfId="57"/>
    <cellStyle name="Normal 2" xfId="58"/>
    <cellStyle name="Normal 2 2" xfId="59"/>
    <cellStyle name="Normal 2 2 2" xfId="60"/>
    <cellStyle name="Normal 2 2 3" xfId="61"/>
    <cellStyle name="Normal 2 2 4" xfId="62"/>
    <cellStyle name="Normal 2 3" xfId="63"/>
    <cellStyle name="Normal 2 4" xfId="64"/>
    <cellStyle name="Normal 2 5" xfId="65"/>
    <cellStyle name="Normal 21 2" xfId="66"/>
    <cellStyle name="Normal 21 2 2" xfId="67"/>
    <cellStyle name="Normal 21 2 3" xfId="68"/>
    <cellStyle name="Normal 22 2" xfId="69"/>
    <cellStyle name="Normal 22 2 2" xfId="70"/>
    <cellStyle name="Normal 22 2 3" xfId="71"/>
    <cellStyle name="Normal 23 2" xfId="72"/>
    <cellStyle name="Normal 23 2 2" xfId="73"/>
    <cellStyle name="Normal 23 2 3" xfId="74"/>
    <cellStyle name="Normal 24 2" xfId="75"/>
    <cellStyle name="Normal 24 2 2" xfId="76"/>
    <cellStyle name="Normal 24 2 3" xfId="77"/>
    <cellStyle name="Normal 25 2" xfId="78"/>
    <cellStyle name="Normal 25 2 2" xfId="79"/>
    <cellStyle name="Normal 25 2 3" xfId="80"/>
    <cellStyle name="Normal 26 2" xfId="81"/>
    <cellStyle name="Normal 26 2 2" xfId="82"/>
    <cellStyle name="Normal 26 2 3" xfId="83"/>
    <cellStyle name="Normal 28 2" xfId="84"/>
    <cellStyle name="Normal 29 2" xfId="85"/>
    <cellStyle name="Normal 3" xfId="86"/>
    <cellStyle name="Normal 30 2" xfId="87"/>
    <cellStyle name="Normal 31 2" xfId="88"/>
    <cellStyle name="Normal 32 2" xfId="89"/>
    <cellStyle name="Normal 4 2" xfId="90"/>
    <cellStyle name="Normal 4 2 2" xfId="91"/>
    <cellStyle name="Normal 4 2 3" xfId="92"/>
    <cellStyle name="Normal 4 3" xfId="93"/>
    <cellStyle name="Normal 4 4" xfId="94"/>
    <cellStyle name="Normal 5" xfId="95"/>
    <cellStyle name="Normal 5 2" xfId="96"/>
    <cellStyle name="Normal 5 3" xfId="97"/>
    <cellStyle name="Normal 6" xfId="98"/>
    <cellStyle name="Normal 6 2" xfId="99"/>
    <cellStyle name="Normal 6 3" xfId="10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Gambaran%20Umum-Profil%20%20Dinkes%20Tahun%202019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  <row r="34">
          <cell r="H34">
            <v>756079</v>
          </cell>
        </row>
      </sheetData>
      <sheetData sheetId="2"/>
      <sheetData sheetId="3"/>
      <sheetData sheetId="4">
        <row r="12">
          <cell r="A12">
            <v>1</v>
          </cell>
          <cell r="B12" t="str">
            <v>Wonotunggal</v>
          </cell>
          <cell r="C12" t="str">
            <v>Wonotunggal</v>
          </cell>
        </row>
        <row r="13">
          <cell r="A13">
            <v>2</v>
          </cell>
          <cell r="B13" t="str">
            <v>Bandar</v>
          </cell>
          <cell r="C13" t="str">
            <v>Bandar I</v>
          </cell>
        </row>
        <row r="14">
          <cell r="C14" t="str">
            <v>Bandar II</v>
          </cell>
        </row>
        <row r="15">
          <cell r="A15">
            <v>3</v>
          </cell>
          <cell r="B15" t="str">
            <v>Blado</v>
          </cell>
          <cell r="C15" t="str">
            <v>Blado I</v>
          </cell>
        </row>
        <row r="16">
          <cell r="C16" t="str">
            <v>Blado II</v>
          </cell>
        </row>
        <row r="17">
          <cell r="A17">
            <v>4</v>
          </cell>
          <cell r="C17" t="str">
            <v xml:space="preserve">Reban </v>
          </cell>
        </row>
        <row r="18">
          <cell r="A18">
            <v>5</v>
          </cell>
          <cell r="B18" t="str">
            <v>Bawang</v>
          </cell>
          <cell r="C18" t="str">
            <v>Bawang</v>
          </cell>
        </row>
        <row r="19">
          <cell r="A19">
            <v>6</v>
          </cell>
          <cell r="B19" t="str">
            <v>Tersono</v>
          </cell>
          <cell r="C19" t="str">
            <v>Tersono</v>
          </cell>
        </row>
        <row r="20">
          <cell r="A20">
            <v>7</v>
          </cell>
          <cell r="B20" t="str">
            <v>Gringsing</v>
          </cell>
          <cell r="C20" t="str">
            <v>Gringsing I</v>
          </cell>
        </row>
        <row r="21">
          <cell r="C21" t="str">
            <v>Gringsing II</v>
          </cell>
        </row>
        <row r="22">
          <cell r="A22">
            <v>8</v>
          </cell>
          <cell r="B22" t="str">
            <v>Limpung</v>
          </cell>
          <cell r="C22" t="str">
            <v>Limpung</v>
          </cell>
        </row>
        <row r="23">
          <cell r="A23">
            <v>9</v>
          </cell>
          <cell r="B23" t="str">
            <v>Banyuputih</v>
          </cell>
          <cell r="C23" t="str">
            <v>Banyuputih</v>
          </cell>
        </row>
        <row r="24">
          <cell r="A24">
            <v>10</v>
          </cell>
          <cell r="B24" t="str">
            <v>Subah</v>
          </cell>
          <cell r="C24" t="str">
            <v>Subah</v>
          </cell>
        </row>
        <row r="25">
          <cell r="A25">
            <v>11</v>
          </cell>
          <cell r="B25" t="str">
            <v>Pecalungan</v>
          </cell>
          <cell r="C25" t="str">
            <v>Pecalungan</v>
          </cell>
        </row>
        <row r="26">
          <cell r="A26">
            <v>12</v>
          </cell>
          <cell r="B26" t="str">
            <v>Tulis</v>
          </cell>
          <cell r="C26" t="str">
            <v>Tulis</v>
          </cell>
        </row>
        <row r="27">
          <cell r="A27">
            <v>13</v>
          </cell>
          <cell r="B27" t="str">
            <v>Kandeman</v>
          </cell>
          <cell r="C27" t="str">
            <v>Kandeman</v>
          </cell>
        </row>
        <row r="28">
          <cell r="A28">
            <v>14</v>
          </cell>
          <cell r="B28" t="str">
            <v>Batang</v>
          </cell>
          <cell r="C28" t="str">
            <v>Batang I</v>
          </cell>
        </row>
        <row r="29">
          <cell r="C29" t="str">
            <v>Batang II</v>
          </cell>
        </row>
        <row r="30">
          <cell r="C30" t="str">
            <v>Batang III</v>
          </cell>
        </row>
        <row r="31">
          <cell r="C31" t="str">
            <v>Batang IV</v>
          </cell>
        </row>
        <row r="32">
          <cell r="A32">
            <v>15</v>
          </cell>
          <cell r="B32" t="str">
            <v>Warungasem</v>
          </cell>
          <cell r="C32" t="str">
            <v>Warungasem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2060"/>
  </sheetPr>
  <dimension ref="A1:Z54"/>
  <sheetViews>
    <sheetView tabSelected="1" view="pageBreakPreview" zoomScale="60" zoomScaleNormal="75" workbookViewId="0">
      <pane xSplit="3" ySplit="11" topLeftCell="D33" activePane="bottomRight" state="frozen"/>
      <selection activeCell="I2" sqref="I2"/>
      <selection pane="topRight" activeCell="I2" sqref="I2"/>
      <selection pane="bottomLeft" activeCell="I2" sqref="I2"/>
      <selection pane="bottomRight" activeCell="N37" sqref="N37"/>
    </sheetView>
  </sheetViews>
  <sheetFormatPr defaultRowHeight="15" x14ac:dyDescent="0.2"/>
  <cols>
    <col min="1" max="1" width="5.7109375" style="3" customWidth="1"/>
    <col min="2" max="2" width="19.85546875" style="3" customWidth="1"/>
    <col min="3" max="3" width="27.7109375" style="3" customWidth="1"/>
    <col min="4" max="4" width="10.42578125" style="2" customWidth="1"/>
    <col min="5" max="5" width="10.28515625" style="2" customWidth="1"/>
    <col min="6" max="6" width="10.5703125" style="2" customWidth="1"/>
    <col min="7" max="10" width="9.7109375" style="3" customWidth="1"/>
    <col min="11" max="11" width="10.42578125" style="3" customWidth="1"/>
    <col min="12" max="15" width="9.7109375" style="3" customWidth="1"/>
    <col min="16" max="16" width="10.42578125" style="3" customWidth="1"/>
    <col min="17" max="17" width="9.7109375" style="3" customWidth="1"/>
    <col min="18" max="18" width="14.7109375" style="3" customWidth="1"/>
    <col min="21" max="21" width="16.85546875" bestFit="1" customWidth="1"/>
    <col min="22" max="16384" width="9.140625" style="3"/>
  </cols>
  <sheetData>
    <row r="1" spans="1:22" x14ac:dyDescent="0.2">
      <c r="A1" s="1" t="s">
        <v>0</v>
      </c>
      <c r="B1" s="2"/>
    </row>
    <row r="2" spans="1:22" ht="9.75" customHeight="1" x14ac:dyDescent="0.2"/>
    <row r="3" spans="1:22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3"/>
      <c r="T3" s="3"/>
      <c r="U3" s="3"/>
    </row>
    <row r="4" spans="1:22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3"/>
      <c r="T4" s="3"/>
      <c r="U4" s="3"/>
    </row>
    <row r="5" spans="1:22" x14ac:dyDescent="0.2">
      <c r="B5" s="5"/>
      <c r="C5" s="5"/>
      <c r="D5" s="6"/>
      <c r="E5" s="6"/>
      <c r="F5" s="6"/>
      <c r="G5" s="5"/>
      <c r="H5" s="7" t="str">
        <f>'[1]1'!F5</f>
        <v>KABUPATEN/KOTA</v>
      </c>
      <c r="I5" s="8" t="str">
        <f>'[1]1'!G5</f>
        <v>BATANG</v>
      </c>
      <c r="L5" s="7"/>
      <c r="M5" s="7"/>
      <c r="N5" s="7"/>
      <c r="O5" s="7"/>
      <c r="P5" s="5"/>
      <c r="S5" s="3"/>
      <c r="T5" s="3"/>
      <c r="U5" s="3"/>
    </row>
    <row r="6" spans="1:22" x14ac:dyDescent="0.2">
      <c r="B6" s="5"/>
      <c r="C6" s="5"/>
      <c r="D6" s="6"/>
      <c r="E6" s="6"/>
      <c r="F6" s="6"/>
      <c r="G6" s="5"/>
      <c r="H6" s="7" t="str">
        <f>'[1]1'!F6</f>
        <v xml:space="preserve">TAHUN </v>
      </c>
      <c r="I6" s="8">
        <f>'[1]1'!G6</f>
        <v>2018</v>
      </c>
      <c r="L6" s="7"/>
      <c r="M6" s="7"/>
      <c r="N6" s="7"/>
      <c r="O6" s="7"/>
      <c r="P6" s="5"/>
      <c r="S6" s="3"/>
      <c r="T6" s="3"/>
      <c r="U6" s="3"/>
    </row>
    <row r="7" spans="1:22" ht="15.75" thickBot="1" x14ac:dyDescent="0.25">
      <c r="A7" s="9"/>
      <c r="B7" s="9"/>
      <c r="C7" s="9"/>
      <c r="D7" s="10"/>
      <c r="E7" s="10"/>
      <c r="F7" s="10"/>
      <c r="G7" s="9"/>
      <c r="H7" s="9"/>
      <c r="I7" s="9"/>
      <c r="J7" s="9"/>
      <c r="K7" s="9"/>
      <c r="L7" s="6"/>
      <c r="M7" s="6"/>
      <c r="N7" s="6"/>
      <c r="O7" s="6"/>
      <c r="P7" s="5"/>
      <c r="Q7" s="5"/>
      <c r="R7" s="5"/>
      <c r="S7" s="3"/>
      <c r="T7" s="3"/>
      <c r="U7" s="3"/>
      <c r="V7" s="2"/>
    </row>
    <row r="8" spans="1:22" s="2" customFormat="1" ht="27.75" customHeight="1" x14ac:dyDescent="0.2">
      <c r="A8" s="11" t="s">
        <v>3</v>
      </c>
      <c r="B8" s="12" t="s">
        <v>4</v>
      </c>
      <c r="C8" s="12" t="s">
        <v>5</v>
      </c>
      <c r="D8" s="13" t="s">
        <v>6</v>
      </c>
      <c r="E8" s="14"/>
      <c r="F8" s="15"/>
      <c r="G8" s="16" t="s">
        <v>7</v>
      </c>
      <c r="H8" s="17"/>
      <c r="I8" s="17"/>
      <c r="J8" s="17"/>
      <c r="K8" s="17"/>
      <c r="L8" s="13" t="s">
        <v>8</v>
      </c>
      <c r="M8" s="14"/>
      <c r="N8" s="14"/>
      <c r="O8" s="14"/>
      <c r="P8" s="15"/>
      <c r="Q8" s="13" t="s">
        <v>9</v>
      </c>
      <c r="R8" s="18"/>
    </row>
    <row r="9" spans="1:22" ht="16.5" customHeight="1" x14ac:dyDescent="0.2">
      <c r="A9" s="19"/>
      <c r="B9" s="20"/>
      <c r="C9" s="20"/>
      <c r="D9" s="21"/>
      <c r="E9" s="22"/>
      <c r="F9" s="23"/>
      <c r="G9" s="24" t="s">
        <v>10</v>
      </c>
      <c r="H9" s="24"/>
      <c r="I9" s="24" t="s">
        <v>11</v>
      </c>
      <c r="J9" s="24"/>
      <c r="K9" s="25" t="s">
        <v>12</v>
      </c>
      <c r="L9" s="24" t="s">
        <v>10</v>
      </c>
      <c r="M9" s="24"/>
      <c r="N9" s="24" t="s">
        <v>11</v>
      </c>
      <c r="O9" s="24"/>
      <c r="P9" s="25" t="s">
        <v>12</v>
      </c>
      <c r="Q9" s="21"/>
      <c r="R9" s="26"/>
      <c r="S9" s="3"/>
      <c r="T9" s="3"/>
      <c r="U9" s="3"/>
    </row>
    <row r="10" spans="1:22" ht="15.75" customHeight="1" x14ac:dyDescent="0.2">
      <c r="A10" s="27"/>
      <c r="B10" s="28"/>
      <c r="C10" s="28"/>
      <c r="D10" s="29" t="s">
        <v>10</v>
      </c>
      <c r="E10" s="29" t="s">
        <v>11</v>
      </c>
      <c r="F10" s="30" t="s">
        <v>12</v>
      </c>
      <c r="G10" s="31" t="s">
        <v>13</v>
      </c>
      <c r="H10" s="31" t="s">
        <v>14</v>
      </c>
      <c r="I10" s="31" t="s">
        <v>13</v>
      </c>
      <c r="J10" s="31" t="s">
        <v>14</v>
      </c>
      <c r="K10" s="25"/>
      <c r="L10" s="31" t="s">
        <v>13</v>
      </c>
      <c r="M10" s="31" t="s">
        <v>14</v>
      </c>
      <c r="N10" s="31" t="s">
        <v>13</v>
      </c>
      <c r="O10" s="31" t="s">
        <v>14</v>
      </c>
      <c r="P10" s="25"/>
      <c r="Q10" s="31" t="s">
        <v>13</v>
      </c>
      <c r="R10" s="32" t="s">
        <v>14</v>
      </c>
      <c r="S10" s="3"/>
      <c r="T10" s="3"/>
      <c r="U10" s="3"/>
    </row>
    <row r="11" spans="1:22" x14ac:dyDescent="0.2">
      <c r="A11" s="33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4">
        <v>17</v>
      </c>
      <c r="R11" s="35">
        <v>18</v>
      </c>
      <c r="S11" s="3"/>
      <c r="T11" s="3"/>
      <c r="U11" s="3"/>
    </row>
    <row r="12" spans="1:22" ht="20.100000000000001" customHeight="1" x14ac:dyDescent="0.2">
      <c r="A12" s="36">
        <f>'[1]4'!A12</f>
        <v>1</v>
      </c>
      <c r="B12" s="37" t="str">
        <f>'[1]4'!B12</f>
        <v>Wonotunggal</v>
      </c>
      <c r="C12" s="38" t="str">
        <f>'[1]4'!C12</f>
        <v>Wonotunggal</v>
      </c>
      <c r="D12" s="39">
        <v>16658</v>
      </c>
      <c r="E12" s="39">
        <v>16580</v>
      </c>
      <c r="F12" s="40">
        <f t="shared" ref="F12:F31" si="0">SUM(D12:E12)</f>
        <v>33238</v>
      </c>
      <c r="G12" s="41">
        <v>15</v>
      </c>
      <c r="H12" s="42">
        <f>G12/K12*100</f>
        <v>68.181818181818173</v>
      </c>
      <c r="I12" s="41">
        <v>7</v>
      </c>
      <c r="J12" s="42">
        <f>I12/K12*100</f>
        <v>31.818181818181817</v>
      </c>
      <c r="K12" s="40">
        <f>SUM(G12,I12)</f>
        <v>22</v>
      </c>
      <c r="L12" s="43">
        <v>27</v>
      </c>
      <c r="M12" s="44">
        <f>L12/P12*100</f>
        <v>56.25</v>
      </c>
      <c r="N12" s="41">
        <v>21</v>
      </c>
      <c r="O12" s="42">
        <f>N12/P12*100</f>
        <v>43.75</v>
      </c>
      <c r="P12" s="45">
        <f>SUM(L12,N12)</f>
        <v>48</v>
      </c>
      <c r="Q12" s="46">
        <v>0</v>
      </c>
      <c r="R12" s="47">
        <f>Q12/P12*100</f>
        <v>0</v>
      </c>
      <c r="S12" s="3"/>
      <c r="T12" s="3"/>
      <c r="U12" s="3"/>
    </row>
    <row r="13" spans="1:22" ht="20.100000000000001" customHeight="1" x14ac:dyDescent="0.2">
      <c r="A13" s="48">
        <f>'[1]4'!A13</f>
        <v>2</v>
      </c>
      <c r="B13" s="49" t="str">
        <f>'[1]4'!B13</f>
        <v>Bandar</v>
      </c>
      <c r="C13" s="50" t="str">
        <f>'[1]4'!C13</f>
        <v>Bandar I</v>
      </c>
      <c r="D13" s="51">
        <v>24225</v>
      </c>
      <c r="E13" s="51">
        <v>23880</v>
      </c>
      <c r="F13" s="52">
        <f t="shared" si="0"/>
        <v>48105</v>
      </c>
      <c r="G13" s="43">
        <v>17</v>
      </c>
      <c r="H13" s="53">
        <f t="shared" ref="H13:H36" si="1">G13/K13*100</f>
        <v>39.534883720930232</v>
      </c>
      <c r="I13" s="43">
        <v>26</v>
      </c>
      <c r="J13" s="53">
        <f t="shared" ref="J13:J36" si="2">I13/K13*100</f>
        <v>60.465116279069761</v>
      </c>
      <c r="K13" s="52">
        <f t="shared" ref="K13:K31" si="3">SUM(G13,I13)</f>
        <v>43</v>
      </c>
      <c r="L13" s="43">
        <v>19</v>
      </c>
      <c r="M13" s="54">
        <f t="shared" ref="M13:M36" si="4">L13/P13*100</f>
        <v>39.583333333333329</v>
      </c>
      <c r="N13" s="43">
        <v>29</v>
      </c>
      <c r="O13" s="53">
        <f t="shared" ref="O13:O36" si="5">N13/P13*100</f>
        <v>60.416666666666664</v>
      </c>
      <c r="P13" s="55">
        <f t="shared" ref="P13:P31" si="6">SUM(L13,N13)</f>
        <v>48</v>
      </c>
      <c r="Q13" s="56">
        <v>0</v>
      </c>
      <c r="R13" s="57">
        <f t="shared" ref="R13:R36" si="7">Q13/P13*100</f>
        <v>0</v>
      </c>
      <c r="S13" s="3"/>
      <c r="T13" s="3"/>
      <c r="U13" s="3"/>
    </row>
    <row r="14" spans="1:22" ht="20.100000000000001" customHeight="1" x14ac:dyDescent="0.2">
      <c r="A14" s="58">
        <f>'[1]4'!A14</f>
        <v>0</v>
      </c>
      <c r="B14" s="59">
        <f>'[1]4'!B14</f>
        <v>0</v>
      </c>
      <c r="C14" s="50" t="str">
        <f>'[1]4'!C14</f>
        <v>Bandar II</v>
      </c>
      <c r="D14" s="51">
        <v>9950</v>
      </c>
      <c r="E14" s="60">
        <v>9990</v>
      </c>
      <c r="F14" s="52">
        <f t="shared" si="0"/>
        <v>19940</v>
      </c>
      <c r="G14" s="43">
        <v>5</v>
      </c>
      <c r="H14" s="53">
        <f t="shared" si="1"/>
        <v>71.428571428571431</v>
      </c>
      <c r="I14" s="43">
        <v>2</v>
      </c>
      <c r="J14" s="53">
        <f t="shared" si="2"/>
        <v>28.571428571428569</v>
      </c>
      <c r="K14" s="52">
        <f t="shared" si="3"/>
        <v>7</v>
      </c>
      <c r="L14" s="43">
        <v>5</v>
      </c>
      <c r="M14" s="54">
        <f t="shared" si="4"/>
        <v>55.555555555555557</v>
      </c>
      <c r="N14" s="43">
        <v>4</v>
      </c>
      <c r="O14" s="53">
        <f t="shared" si="5"/>
        <v>44.444444444444443</v>
      </c>
      <c r="P14" s="55">
        <f t="shared" si="6"/>
        <v>9</v>
      </c>
      <c r="Q14" s="56">
        <v>0</v>
      </c>
      <c r="R14" s="57">
        <f t="shared" si="7"/>
        <v>0</v>
      </c>
      <c r="S14" s="3"/>
      <c r="T14" s="3"/>
      <c r="U14" s="3"/>
    </row>
    <row r="15" spans="1:22" ht="20.100000000000001" customHeight="1" x14ac:dyDescent="0.2">
      <c r="A15" s="48">
        <f>'[1]4'!A15</f>
        <v>3</v>
      </c>
      <c r="B15" s="49" t="str">
        <f>'[1]4'!B15</f>
        <v>Blado</v>
      </c>
      <c r="C15" s="50" t="str">
        <f>'[1]4'!C15</f>
        <v>Blado I</v>
      </c>
      <c r="D15" s="51">
        <v>15239</v>
      </c>
      <c r="E15" s="51">
        <v>15079</v>
      </c>
      <c r="F15" s="52">
        <f t="shared" si="0"/>
        <v>30318</v>
      </c>
      <c r="G15" s="43">
        <v>11</v>
      </c>
      <c r="H15" s="53">
        <f t="shared" si="1"/>
        <v>52.380952380952387</v>
      </c>
      <c r="I15" s="43">
        <v>10</v>
      </c>
      <c r="J15" s="53">
        <f t="shared" si="2"/>
        <v>47.619047619047613</v>
      </c>
      <c r="K15" s="52">
        <f t="shared" si="3"/>
        <v>21</v>
      </c>
      <c r="L15" s="43">
        <v>12</v>
      </c>
      <c r="M15" s="54">
        <f t="shared" si="4"/>
        <v>52.173913043478258</v>
      </c>
      <c r="N15" s="43">
        <v>11</v>
      </c>
      <c r="O15" s="53">
        <f t="shared" si="5"/>
        <v>47.826086956521742</v>
      </c>
      <c r="P15" s="55">
        <f t="shared" si="6"/>
        <v>23</v>
      </c>
      <c r="Q15" s="56">
        <v>0</v>
      </c>
      <c r="R15" s="57">
        <f t="shared" si="7"/>
        <v>0</v>
      </c>
      <c r="S15" s="3"/>
      <c r="T15" s="3"/>
      <c r="U15" s="3"/>
    </row>
    <row r="16" spans="1:22" ht="20.100000000000001" customHeight="1" x14ac:dyDescent="0.2">
      <c r="A16" s="58">
        <f>'[1]4'!A16</f>
        <v>0</v>
      </c>
      <c r="B16" s="59">
        <f>'[1]4'!B16</f>
        <v>0</v>
      </c>
      <c r="C16" s="50" t="str">
        <f>'[1]4'!C16</f>
        <v>Blado II</v>
      </c>
      <c r="D16" s="51">
        <v>7645</v>
      </c>
      <c r="E16" s="51">
        <v>7446</v>
      </c>
      <c r="F16" s="52">
        <f t="shared" si="0"/>
        <v>15091</v>
      </c>
      <c r="G16" s="43">
        <v>1</v>
      </c>
      <c r="H16" s="53">
        <f t="shared" si="1"/>
        <v>100</v>
      </c>
      <c r="I16" s="43">
        <v>0</v>
      </c>
      <c r="J16" s="53">
        <f t="shared" si="2"/>
        <v>0</v>
      </c>
      <c r="K16" s="52">
        <f t="shared" si="3"/>
        <v>1</v>
      </c>
      <c r="L16" s="43">
        <v>2</v>
      </c>
      <c r="M16" s="54">
        <f t="shared" si="4"/>
        <v>50</v>
      </c>
      <c r="N16" s="43">
        <v>2</v>
      </c>
      <c r="O16" s="53">
        <f t="shared" si="5"/>
        <v>50</v>
      </c>
      <c r="P16" s="55">
        <f t="shared" si="6"/>
        <v>4</v>
      </c>
      <c r="Q16" s="56">
        <v>0</v>
      </c>
      <c r="R16" s="57">
        <f t="shared" si="7"/>
        <v>0</v>
      </c>
      <c r="S16" s="3"/>
      <c r="T16" s="3"/>
      <c r="U16" s="3"/>
    </row>
    <row r="17" spans="1:21" ht="20.100000000000001" customHeight="1" x14ac:dyDescent="0.2">
      <c r="A17" s="48">
        <f>'[1]4'!A17</f>
        <v>4</v>
      </c>
      <c r="B17" s="49" t="str">
        <f>'[1]4'!C17</f>
        <v xml:space="preserve">Reban </v>
      </c>
      <c r="C17" s="50" t="str">
        <f>'[1]4'!C17</f>
        <v xml:space="preserve">Reban </v>
      </c>
      <c r="D17" s="51">
        <v>19146</v>
      </c>
      <c r="E17" s="51">
        <v>19248</v>
      </c>
      <c r="F17" s="52">
        <f t="shared" si="0"/>
        <v>38394</v>
      </c>
      <c r="G17" s="61">
        <v>23</v>
      </c>
      <c r="H17" s="53">
        <f t="shared" si="1"/>
        <v>58.974358974358978</v>
      </c>
      <c r="I17" s="61">
        <v>16</v>
      </c>
      <c r="J17" s="53">
        <f t="shared" si="2"/>
        <v>41.025641025641022</v>
      </c>
      <c r="K17" s="52">
        <f t="shared" si="3"/>
        <v>39</v>
      </c>
      <c r="L17" s="43">
        <v>23</v>
      </c>
      <c r="M17" s="54">
        <f t="shared" si="4"/>
        <v>57.499999999999993</v>
      </c>
      <c r="N17" s="43">
        <v>17</v>
      </c>
      <c r="O17" s="53">
        <f t="shared" si="5"/>
        <v>42.5</v>
      </c>
      <c r="P17" s="55">
        <f t="shared" si="6"/>
        <v>40</v>
      </c>
      <c r="Q17" s="56">
        <v>4</v>
      </c>
      <c r="R17" s="57">
        <f t="shared" si="7"/>
        <v>10</v>
      </c>
      <c r="S17" s="3"/>
      <c r="T17" s="3"/>
      <c r="U17" s="3"/>
    </row>
    <row r="18" spans="1:21" ht="20.100000000000001" customHeight="1" x14ac:dyDescent="0.2">
      <c r="A18" s="48">
        <f>'[1]4'!A18</f>
        <v>5</v>
      </c>
      <c r="B18" s="49" t="str">
        <f>'[1]4'!B18</f>
        <v>Bawang</v>
      </c>
      <c r="C18" s="50" t="str">
        <f>'[1]4'!C18</f>
        <v>Bawang</v>
      </c>
      <c r="D18" s="51">
        <v>27537</v>
      </c>
      <c r="E18" s="51">
        <v>27259</v>
      </c>
      <c r="F18" s="52">
        <f t="shared" si="0"/>
        <v>54796</v>
      </c>
      <c r="G18" s="61">
        <v>14</v>
      </c>
      <c r="H18" s="53">
        <f t="shared" si="1"/>
        <v>43.75</v>
      </c>
      <c r="I18" s="61">
        <v>18</v>
      </c>
      <c r="J18" s="53">
        <f t="shared" si="2"/>
        <v>56.25</v>
      </c>
      <c r="K18" s="52">
        <f t="shared" si="3"/>
        <v>32</v>
      </c>
      <c r="L18" s="43">
        <v>17</v>
      </c>
      <c r="M18" s="54">
        <f t="shared" si="4"/>
        <v>38.636363636363633</v>
      </c>
      <c r="N18" s="43">
        <v>27</v>
      </c>
      <c r="O18" s="53">
        <f t="shared" si="5"/>
        <v>61.363636363636367</v>
      </c>
      <c r="P18" s="55">
        <f t="shared" si="6"/>
        <v>44</v>
      </c>
      <c r="Q18" s="56">
        <v>0</v>
      </c>
      <c r="R18" s="57">
        <f t="shared" si="7"/>
        <v>0</v>
      </c>
      <c r="S18" s="3"/>
      <c r="T18" s="3"/>
      <c r="U18" s="3"/>
    </row>
    <row r="19" spans="1:21" ht="20.100000000000001" customHeight="1" x14ac:dyDescent="0.2">
      <c r="A19" s="48">
        <f>'[1]4'!A19</f>
        <v>6</v>
      </c>
      <c r="B19" s="49" t="str">
        <f>'[1]4'!B19</f>
        <v>Tersono</v>
      </c>
      <c r="C19" s="50" t="str">
        <f>'[1]4'!C19</f>
        <v>Tersono</v>
      </c>
      <c r="D19" s="51">
        <v>19403</v>
      </c>
      <c r="E19" s="51">
        <v>19448</v>
      </c>
      <c r="F19" s="52">
        <f t="shared" si="0"/>
        <v>38851</v>
      </c>
      <c r="G19" s="61">
        <v>12</v>
      </c>
      <c r="H19" s="53">
        <f t="shared" si="1"/>
        <v>46.153846153846153</v>
      </c>
      <c r="I19" s="61">
        <v>14</v>
      </c>
      <c r="J19" s="53">
        <f t="shared" si="2"/>
        <v>53.846153846153847</v>
      </c>
      <c r="K19" s="52">
        <f t="shared" si="3"/>
        <v>26</v>
      </c>
      <c r="L19" s="43">
        <v>17</v>
      </c>
      <c r="M19" s="54">
        <f t="shared" si="4"/>
        <v>50</v>
      </c>
      <c r="N19" s="43">
        <v>17</v>
      </c>
      <c r="O19" s="53">
        <f t="shared" si="5"/>
        <v>50</v>
      </c>
      <c r="P19" s="55">
        <f t="shared" si="6"/>
        <v>34</v>
      </c>
      <c r="Q19" s="56">
        <v>0</v>
      </c>
      <c r="R19" s="57">
        <f t="shared" si="7"/>
        <v>0</v>
      </c>
      <c r="S19" s="3"/>
      <c r="T19" s="3"/>
      <c r="U19" s="3"/>
    </row>
    <row r="20" spans="1:21" ht="20.100000000000001" customHeight="1" x14ac:dyDescent="0.2">
      <c r="A20" s="48">
        <f>'[1]4'!A20</f>
        <v>7</v>
      </c>
      <c r="B20" s="49" t="str">
        <f>'[1]4'!B20</f>
        <v>Gringsing</v>
      </c>
      <c r="C20" s="50" t="str">
        <f>'[1]4'!C20</f>
        <v>Gringsing I</v>
      </c>
      <c r="D20" s="51">
        <v>22850</v>
      </c>
      <c r="E20" s="51">
        <v>22283</v>
      </c>
      <c r="F20" s="52">
        <f t="shared" si="0"/>
        <v>45133</v>
      </c>
      <c r="G20" s="61">
        <v>7</v>
      </c>
      <c r="H20" s="53">
        <f t="shared" si="1"/>
        <v>58.333333333333336</v>
      </c>
      <c r="I20" s="61">
        <v>5</v>
      </c>
      <c r="J20" s="53">
        <f t="shared" si="2"/>
        <v>41.666666666666671</v>
      </c>
      <c r="K20" s="52">
        <f t="shared" si="3"/>
        <v>12</v>
      </c>
      <c r="L20" s="43">
        <v>7</v>
      </c>
      <c r="M20" s="54">
        <f t="shared" si="4"/>
        <v>50</v>
      </c>
      <c r="N20" s="43">
        <v>7</v>
      </c>
      <c r="O20" s="53">
        <f t="shared" si="5"/>
        <v>50</v>
      </c>
      <c r="P20" s="55">
        <f t="shared" si="6"/>
        <v>14</v>
      </c>
      <c r="Q20" s="56">
        <v>0</v>
      </c>
      <c r="R20" s="57">
        <f t="shared" si="7"/>
        <v>0</v>
      </c>
      <c r="S20" s="3"/>
      <c r="T20" s="3"/>
      <c r="U20" s="3"/>
    </row>
    <row r="21" spans="1:21" ht="20.100000000000001" customHeight="1" x14ac:dyDescent="0.2">
      <c r="A21" s="58">
        <f>'[1]4'!A21</f>
        <v>0</v>
      </c>
      <c r="B21" s="59">
        <f>'[1]4'!B21</f>
        <v>0</v>
      </c>
      <c r="C21" s="50" t="str">
        <f>'[1]4'!C21</f>
        <v>Gringsing II</v>
      </c>
      <c r="D21" s="51">
        <v>7554</v>
      </c>
      <c r="E21" s="51">
        <v>7713</v>
      </c>
      <c r="F21" s="52">
        <f t="shared" si="0"/>
        <v>15267</v>
      </c>
      <c r="G21" s="61">
        <v>1</v>
      </c>
      <c r="H21" s="53">
        <f t="shared" si="1"/>
        <v>50</v>
      </c>
      <c r="I21" s="61">
        <v>1</v>
      </c>
      <c r="J21" s="53">
        <f t="shared" si="2"/>
        <v>50</v>
      </c>
      <c r="K21" s="52">
        <f t="shared" si="3"/>
        <v>2</v>
      </c>
      <c r="L21" s="43">
        <v>12</v>
      </c>
      <c r="M21" s="54">
        <f t="shared" si="4"/>
        <v>54.54545454545454</v>
      </c>
      <c r="N21" s="43">
        <v>10</v>
      </c>
      <c r="O21" s="53">
        <f t="shared" si="5"/>
        <v>45.454545454545453</v>
      </c>
      <c r="P21" s="55">
        <f t="shared" si="6"/>
        <v>22</v>
      </c>
      <c r="Q21" s="56">
        <v>0</v>
      </c>
      <c r="R21" s="57">
        <f t="shared" si="7"/>
        <v>0</v>
      </c>
      <c r="S21" s="3"/>
      <c r="T21" s="3"/>
      <c r="U21" s="3"/>
    </row>
    <row r="22" spans="1:21" ht="20.100000000000001" customHeight="1" x14ac:dyDescent="0.2">
      <c r="A22" s="48">
        <f>'[1]4'!A22</f>
        <v>8</v>
      </c>
      <c r="B22" s="49" t="str">
        <f>'[1]4'!B22</f>
        <v>Limpung</v>
      </c>
      <c r="C22" s="50" t="str">
        <f>'[1]4'!C22</f>
        <v>Limpung</v>
      </c>
      <c r="D22" s="51">
        <v>20951</v>
      </c>
      <c r="E22" s="51">
        <v>21133</v>
      </c>
      <c r="F22" s="52">
        <f t="shared" si="0"/>
        <v>42084</v>
      </c>
      <c r="G22" s="61">
        <v>7</v>
      </c>
      <c r="H22" s="53">
        <f t="shared" si="1"/>
        <v>63.636363636363633</v>
      </c>
      <c r="I22" s="61">
        <v>4</v>
      </c>
      <c r="J22" s="53">
        <f t="shared" si="2"/>
        <v>36.363636363636367</v>
      </c>
      <c r="K22" s="52">
        <f t="shared" si="3"/>
        <v>11</v>
      </c>
      <c r="L22" s="43">
        <v>11</v>
      </c>
      <c r="M22" s="54">
        <f t="shared" si="4"/>
        <v>68.75</v>
      </c>
      <c r="N22" s="43">
        <v>5</v>
      </c>
      <c r="O22" s="53">
        <f t="shared" si="5"/>
        <v>31.25</v>
      </c>
      <c r="P22" s="55">
        <f t="shared" si="6"/>
        <v>16</v>
      </c>
      <c r="Q22" s="56">
        <v>0</v>
      </c>
      <c r="R22" s="57">
        <f t="shared" si="7"/>
        <v>0</v>
      </c>
      <c r="S22" s="3"/>
      <c r="T22" s="3"/>
      <c r="U22" s="3"/>
    </row>
    <row r="23" spans="1:21" ht="20.100000000000001" customHeight="1" x14ac:dyDescent="0.2">
      <c r="A23" s="48">
        <f>'[1]4'!A23</f>
        <v>9</v>
      </c>
      <c r="B23" s="49" t="str">
        <f>'[1]4'!B23</f>
        <v>Banyuputih</v>
      </c>
      <c r="C23" s="50" t="str">
        <f>'[1]4'!C23</f>
        <v>Banyuputih</v>
      </c>
      <c r="D23" s="51">
        <v>17678</v>
      </c>
      <c r="E23" s="51">
        <v>17832</v>
      </c>
      <c r="F23" s="52">
        <f t="shared" si="0"/>
        <v>35510</v>
      </c>
      <c r="G23" s="61">
        <v>2</v>
      </c>
      <c r="H23" s="53">
        <f t="shared" si="1"/>
        <v>25</v>
      </c>
      <c r="I23" s="61">
        <v>6</v>
      </c>
      <c r="J23" s="53">
        <f t="shared" si="2"/>
        <v>75</v>
      </c>
      <c r="K23" s="52">
        <f t="shared" si="3"/>
        <v>8</v>
      </c>
      <c r="L23" s="43">
        <v>12</v>
      </c>
      <c r="M23" s="54">
        <f t="shared" si="4"/>
        <v>54.54545454545454</v>
      </c>
      <c r="N23" s="43">
        <v>10</v>
      </c>
      <c r="O23" s="53">
        <f t="shared" si="5"/>
        <v>45.454545454545453</v>
      </c>
      <c r="P23" s="55">
        <f t="shared" si="6"/>
        <v>22</v>
      </c>
      <c r="Q23" s="56">
        <v>1</v>
      </c>
      <c r="R23" s="57">
        <f t="shared" si="7"/>
        <v>4.5454545454545459</v>
      </c>
      <c r="S23" s="3"/>
      <c r="T23" s="3"/>
      <c r="U23" s="3"/>
    </row>
    <row r="24" spans="1:21" ht="20.100000000000001" customHeight="1" x14ac:dyDescent="0.2">
      <c r="A24" s="48">
        <f>'[1]4'!A24</f>
        <v>10</v>
      </c>
      <c r="B24" s="49" t="str">
        <f>'[1]4'!B24</f>
        <v>Subah</v>
      </c>
      <c r="C24" s="50" t="str">
        <f>'[1]4'!C24</f>
        <v>Subah</v>
      </c>
      <c r="D24" s="51">
        <v>26064</v>
      </c>
      <c r="E24" s="51">
        <v>26738</v>
      </c>
      <c r="F24" s="52">
        <f t="shared" si="0"/>
        <v>52802</v>
      </c>
      <c r="G24" s="61">
        <v>8</v>
      </c>
      <c r="H24" s="53">
        <f t="shared" si="1"/>
        <v>42.105263157894733</v>
      </c>
      <c r="I24" s="61">
        <v>11</v>
      </c>
      <c r="J24" s="53">
        <f t="shared" si="2"/>
        <v>57.894736842105267</v>
      </c>
      <c r="K24" s="52">
        <f t="shared" si="3"/>
        <v>19</v>
      </c>
      <c r="L24" s="43">
        <v>15</v>
      </c>
      <c r="M24" s="54">
        <f t="shared" si="4"/>
        <v>50</v>
      </c>
      <c r="N24" s="43">
        <v>15</v>
      </c>
      <c r="O24" s="53">
        <f t="shared" si="5"/>
        <v>50</v>
      </c>
      <c r="P24" s="55">
        <f t="shared" si="6"/>
        <v>30</v>
      </c>
      <c r="Q24" s="56">
        <v>0</v>
      </c>
      <c r="R24" s="57">
        <f t="shared" si="7"/>
        <v>0</v>
      </c>
      <c r="S24" s="3"/>
      <c r="T24" s="3"/>
      <c r="U24" s="62"/>
    </row>
    <row r="25" spans="1:21" ht="20.100000000000001" customHeight="1" x14ac:dyDescent="0.2">
      <c r="A25" s="48">
        <f>'[1]4'!A25</f>
        <v>11</v>
      </c>
      <c r="B25" s="49" t="str">
        <f>'[1]4'!B25</f>
        <v>Pecalungan</v>
      </c>
      <c r="C25" s="50" t="str">
        <f>'[1]4'!C25</f>
        <v>Pecalungan</v>
      </c>
      <c r="D25" s="51">
        <v>15992</v>
      </c>
      <c r="E25" s="51">
        <v>16490</v>
      </c>
      <c r="F25" s="52">
        <f t="shared" si="0"/>
        <v>32482</v>
      </c>
      <c r="G25" s="61">
        <v>5</v>
      </c>
      <c r="H25" s="53">
        <f t="shared" si="1"/>
        <v>35.714285714285715</v>
      </c>
      <c r="I25" s="61">
        <v>9</v>
      </c>
      <c r="J25" s="53">
        <f t="shared" si="2"/>
        <v>64.285714285714292</v>
      </c>
      <c r="K25" s="52">
        <f t="shared" si="3"/>
        <v>14</v>
      </c>
      <c r="L25" s="43">
        <v>6</v>
      </c>
      <c r="M25" s="54">
        <f t="shared" si="4"/>
        <v>35.294117647058826</v>
      </c>
      <c r="N25" s="43">
        <v>11</v>
      </c>
      <c r="O25" s="53">
        <f t="shared" si="5"/>
        <v>64.705882352941174</v>
      </c>
      <c r="P25" s="55">
        <f t="shared" si="6"/>
        <v>17</v>
      </c>
      <c r="Q25" s="56">
        <v>0</v>
      </c>
      <c r="R25" s="57">
        <f t="shared" si="7"/>
        <v>0</v>
      </c>
      <c r="S25" s="3"/>
      <c r="T25" s="3"/>
      <c r="U25" s="3"/>
    </row>
    <row r="26" spans="1:21" ht="20.100000000000001" customHeight="1" x14ac:dyDescent="0.2">
      <c r="A26" s="48">
        <f>'[1]4'!A26</f>
        <v>12</v>
      </c>
      <c r="B26" s="49" t="str">
        <f>'[1]4'!B26</f>
        <v>Tulis</v>
      </c>
      <c r="C26" s="50" t="str">
        <f>'[1]4'!C26</f>
        <v>Tulis</v>
      </c>
      <c r="D26" s="51">
        <v>17902</v>
      </c>
      <c r="E26" s="51">
        <v>18214</v>
      </c>
      <c r="F26" s="52">
        <f t="shared" si="0"/>
        <v>36116</v>
      </c>
      <c r="G26" s="61">
        <v>15</v>
      </c>
      <c r="H26" s="53">
        <f t="shared" si="1"/>
        <v>62.5</v>
      </c>
      <c r="I26" s="61">
        <v>9</v>
      </c>
      <c r="J26" s="53">
        <f t="shared" si="2"/>
        <v>37.5</v>
      </c>
      <c r="K26" s="52">
        <f t="shared" si="3"/>
        <v>24</v>
      </c>
      <c r="L26" s="43">
        <v>26</v>
      </c>
      <c r="M26" s="54">
        <f t="shared" si="4"/>
        <v>53.061224489795919</v>
      </c>
      <c r="N26" s="43">
        <v>23</v>
      </c>
      <c r="O26" s="53">
        <f t="shared" si="5"/>
        <v>46.938775510204081</v>
      </c>
      <c r="P26" s="55">
        <f t="shared" si="6"/>
        <v>49</v>
      </c>
      <c r="Q26" s="56">
        <v>1</v>
      </c>
      <c r="R26" s="57">
        <f t="shared" si="7"/>
        <v>2.0408163265306123</v>
      </c>
      <c r="S26" s="3"/>
      <c r="T26" s="3"/>
      <c r="U26" s="3"/>
    </row>
    <row r="27" spans="1:21" ht="20.100000000000001" customHeight="1" x14ac:dyDescent="0.2">
      <c r="A27" s="48">
        <f>'[1]4'!A27</f>
        <v>13</v>
      </c>
      <c r="B27" s="49" t="str">
        <f>'[1]4'!B27</f>
        <v>Kandeman</v>
      </c>
      <c r="C27" s="50" t="str">
        <f>'[1]4'!C27</f>
        <v>Kandeman</v>
      </c>
      <c r="D27" s="51">
        <v>24071</v>
      </c>
      <c r="E27" s="51">
        <v>24483</v>
      </c>
      <c r="F27" s="52">
        <f t="shared" si="0"/>
        <v>48554</v>
      </c>
      <c r="G27" s="61">
        <v>6</v>
      </c>
      <c r="H27" s="53">
        <f t="shared" si="1"/>
        <v>60</v>
      </c>
      <c r="I27" s="61">
        <v>4</v>
      </c>
      <c r="J27" s="53">
        <f t="shared" si="2"/>
        <v>40</v>
      </c>
      <c r="K27" s="52">
        <f t="shared" si="3"/>
        <v>10</v>
      </c>
      <c r="L27" s="43">
        <v>7</v>
      </c>
      <c r="M27" s="54">
        <f t="shared" si="4"/>
        <v>30.434782608695656</v>
      </c>
      <c r="N27" s="43">
        <v>16</v>
      </c>
      <c r="O27" s="53">
        <f t="shared" si="5"/>
        <v>69.565217391304344</v>
      </c>
      <c r="P27" s="55">
        <f t="shared" si="6"/>
        <v>23</v>
      </c>
      <c r="Q27" s="56">
        <v>0</v>
      </c>
      <c r="R27" s="57">
        <f t="shared" si="7"/>
        <v>0</v>
      </c>
      <c r="S27" s="3"/>
      <c r="T27" s="3"/>
      <c r="U27" s="3"/>
    </row>
    <row r="28" spans="1:21" ht="20.100000000000001" customHeight="1" x14ac:dyDescent="0.2">
      <c r="A28" s="48">
        <f>'[1]4'!A28</f>
        <v>14</v>
      </c>
      <c r="B28" s="49" t="str">
        <f>'[1]4'!B28</f>
        <v>Batang</v>
      </c>
      <c r="C28" s="50" t="str">
        <f>'[1]4'!C28</f>
        <v>Batang I</v>
      </c>
      <c r="D28" s="51">
        <v>16403</v>
      </c>
      <c r="E28" s="51">
        <v>16384</v>
      </c>
      <c r="F28" s="52">
        <f>SUM(D28:E28)</f>
        <v>32787</v>
      </c>
      <c r="G28" s="43">
        <v>2</v>
      </c>
      <c r="H28" s="53">
        <f t="shared" si="1"/>
        <v>50</v>
      </c>
      <c r="I28" s="43">
        <v>2</v>
      </c>
      <c r="J28" s="53">
        <f t="shared" si="2"/>
        <v>50</v>
      </c>
      <c r="K28" s="52">
        <f t="shared" si="3"/>
        <v>4</v>
      </c>
      <c r="L28" s="43">
        <v>13</v>
      </c>
      <c r="M28" s="54">
        <f t="shared" si="4"/>
        <v>65</v>
      </c>
      <c r="N28" s="43">
        <v>7</v>
      </c>
      <c r="O28" s="53">
        <f t="shared" si="5"/>
        <v>35</v>
      </c>
      <c r="P28" s="55">
        <f t="shared" si="6"/>
        <v>20</v>
      </c>
      <c r="Q28" s="56">
        <v>0</v>
      </c>
      <c r="R28" s="57">
        <f t="shared" si="7"/>
        <v>0</v>
      </c>
      <c r="S28" s="3"/>
      <c r="T28" s="3"/>
      <c r="U28" s="3"/>
    </row>
    <row r="29" spans="1:21" ht="20.100000000000001" customHeight="1" x14ac:dyDescent="0.2">
      <c r="A29" s="58">
        <f>'[1]4'!A29</f>
        <v>0</v>
      </c>
      <c r="B29" s="59">
        <f>'[1]4'!B29</f>
        <v>0</v>
      </c>
      <c r="C29" s="50" t="str">
        <f>'[1]4'!C29</f>
        <v>Batang II</v>
      </c>
      <c r="D29" s="51">
        <v>16704</v>
      </c>
      <c r="E29" s="51">
        <v>17008</v>
      </c>
      <c r="F29" s="52">
        <f t="shared" si="0"/>
        <v>33712</v>
      </c>
      <c r="G29" s="43">
        <v>10</v>
      </c>
      <c r="H29" s="53">
        <f t="shared" si="1"/>
        <v>58.82352941176471</v>
      </c>
      <c r="I29" s="43">
        <v>7</v>
      </c>
      <c r="J29" s="53">
        <f t="shared" si="2"/>
        <v>41.17647058823529</v>
      </c>
      <c r="K29" s="52">
        <f t="shared" si="3"/>
        <v>17</v>
      </c>
      <c r="L29" s="43">
        <v>39</v>
      </c>
      <c r="M29" s="54">
        <f t="shared" si="4"/>
        <v>44.31818181818182</v>
      </c>
      <c r="N29" s="43">
        <v>49</v>
      </c>
      <c r="O29" s="53">
        <f t="shared" si="5"/>
        <v>55.68181818181818</v>
      </c>
      <c r="P29" s="55">
        <f t="shared" si="6"/>
        <v>88</v>
      </c>
      <c r="Q29" s="56">
        <v>14</v>
      </c>
      <c r="R29" s="57">
        <f t="shared" si="7"/>
        <v>15.909090909090908</v>
      </c>
      <c r="S29" s="3"/>
      <c r="T29" s="3"/>
      <c r="U29" s="63"/>
    </row>
    <row r="30" spans="1:21" ht="20.100000000000001" customHeight="1" x14ac:dyDescent="0.2">
      <c r="A30" s="58">
        <f>'[1]4'!A30</f>
        <v>0</v>
      </c>
      <c r="B30" s="59">
        <f>'[1]4'!B30</f>
        <v>0</v>
      </c>
      <c r="C30" s="50" t="str">
        <f>'[1]4'!C30</f>
        <v>Batang III</v>
      </c>
      <c r="D30" s="51">
        <v>15263</v>
      </c>
      <c r="E30" s="51">
        <v>15252</v>
      </c>
      <c r="F30" s="52">
        <f t="shared" si="0"/>
        <v>30515</v>
      </c>
      <c r="G30" s="43">
        <v>3</v>
      </c>
      <c r="H30" s="53">
        <f t="shared" si="1"/>
        <v>42.857142857142854</v>
      </c>
      <c r="I30" s="43">
        <v>4</v>
      </c>
      <c r="J30" s="53">
        <f t="shared" si="2"/>
        <v>57.142857142857139</v>
      </c>
      <c r="K30" s="52">
        <f t="shared" si="3"/>
        <v>7</v>
      </c>
      <c r="L30" s="43">
        <v>7</v>
      </c>
      <c r="M30" s="54">
        <f t="shared" si="4"/>
        <v>43.75</v>
      </c>
      <c r="N30" s="43">
        <v>9</v>
      </c>
      <c r="O30" s="53">
        <f t="shared" si="5"/>
        <v>56.25</v>
      </c>
      <c r="P30" s="55">
        <f t="shared" si="6"/>
        <v>16</v>
      </c>
      <c r="Q30" s="56">
        <v>0</v>
      </c>
      <c r="R30" s="57">
        <f t="shared" si="7"/>
        <v>0</v>
      </c>
      <c r="S30" s="3"/>
      <c r="T30" s="3"/>
      <c r="U30" s="3"/>
    </row>
    <row r="31" spans="1:21" ht="20.100000000000001" customHeight="1" x14ac:dyDescent="0.2">
      <c r="A31" s="58">
        <f>'[1]4'!A31</f>
        <v>0</v>
      </c>
      <c r="B31" s="59">
        <f>'[1]4'!B31</f>
        <v>0</v>
      </c>
      <c r="C31" s="50" t="str">
        <f>'[1]4'!C31</f>
        <v>Batang IV</v>
      </c>
      <c r="D31" s="51">
        <v>14848</v>
      </c>
      <c r="E31" s="51">
        <v>14982</v>
      </c>
      <c r="F31" s="52">
        <f t="shared" si="0"/>
        <v>29830</v>
      </c>
      <c r="G31" s="43">
        <v>4</v>
      </c>
      <c r="H31" s="53">
        <f t="shared" si="1"/>
        <v>80</v>
      </c>
      <c r="I31" s="43">
        <v>1</v>
      </c>
      <c r="J31" s="53">
        <f t="shared" si="2"/>
        <v>20</v>
      </c>
      <c r="K31" s="52">
        <f t="shared" si="3"/>
        <v>5</v>
      </c>
      <c r="L31" s="43">
        <v>6</v>
      </c>
      <c r="M31" s="54">
        <f t="shared" si="4"/>
        <v>66.666666666666657</v>
      </c>
      <c r="N31" s="43">
        <v>3</v>
      </c>
      <c r="O31" s="53">
        <f t="shared" si="5"/>
        <v>33.333333333333329</v>
      </c>
      <c r="P31" s="55">
        <f t="shared" si="6"/>
        <v>9</v>
      </c>
      <c r="Q31" s="56">
        <v>1</v>
      </c>
      <c r="R31" s="57">
        <f t="shared" si="7"/>
        <v>11.111111111111111</v>
      </c>
      <c r="S31" s="3"/>
      <c r="T31" s="3"/>
      <c r="U31" s="3"/>
    </row>
    <row r="32" spans="1:21" ht="20.100000000000001" customHeight="1" x14ac:dyDescent="0.2">
      <c r="A32" s="48">
        <f>'[1]4'!A32</f>
        <v>15</v>
      </c>
      <c r="B32" s="49" t="str">
        <f>'[1]4'!B32</f>
        <v>Warungasem</v>
      </c>
      <c r="C32" s="50" t="str">
        <f>'[1]4'!C32</f>
        <v>Warungasem</v>
      </c>
      <c r="D32" s="51">
        <v>24491</v>
      </c>
      <c r="E32" s="51">
        <v>24361</v>
      </c>
      <c r="F32" s="52">
        <f>SUM(D32:E32)</f>
        <v>48852</v>
      </c>
      <c r="G32" s="43">
        <v>37</v>
      </c>
      <c r="H32" s="53">
        <f t="shared" si="1"/>
        <v>56.92307692307692</v>
      </c>
      <c r="I32" s="43">
        <v>28</v>
      </c>
      <c r="J32" s="53">
        <f t="shared" si="2"/>
        <v>43.07692307692308</v>
      </c>
      <c r="K32" s="52">
        <f>SUM(G32,I32)</f>
        <v>65</v>
      </c>
      <c r="L32" s="43">
        <v>44</v>
      </c>
      <c r="M32" s="54">
        <f t="shared" si="4"/>
        <v>58.666666666666664</v>
      </c>
      <c r="N32" s="43">
        <v>31</v>
      </c>
      <c r="O32" s="53">
        <f t="shared" si="5"/>
        <v>41.333333333333336</v>
      </c>
      <c r="P32" s="55">
        <f>SUM(L32,N32)</f>
        <v>75</v>
      </c>
      <c r="Q32" s="56">
        <v>1</v>
      </c>
      <c r="R32" s="57">
        <f t="shared" si="7"/>
        <v>1.3333333333333335</v>
      </c>
      <c r="S32" s="3"/>
      <c r="T32" s="3"/>
      <c r="U32" s="3"/>
    </row>
    <row r="33" spans="1:22" ht="20.100000000000001" customHeight="1" x14ac:dyDescent="0.2">
      <c r="A33" s="64"/>
      <c r="B33" s="50" t="s">
        <v>15</v>
      </c>
      <c r="C33" s="50" t="s">
        <v>16</v>
      </c>
      <c r="D33" s="65">
        <v>0</v>
      </c>
      <c r="E33" s="65">
        <v>0</v>
      </c>
      <c r="F33" s="52">
        <f>SUM(D33:E33)</f>
        <v>0</v>
      </c>
      <c r="G33" s="43">
        <v>62</v>
      </c>
      <c r="H33" s="53">
        <f t="shared" si="1"/>
        <v>60.194174757281552</v>
      </c>
      <c r="I33" s="43">
        <v>41</v>
      </c>
      <c r="J33" s="53">
        <f t="shared" si="2"/>
        <v>39.805825242718448</v>
      </c>
      <c r="K33" s="52">
        <f>SUM(G33,I33)</f>
        <v>103</v>
      </c>
      <c r="L33" s="43">
        <v>104</v>
      </c>
      <c r="M33" s="54">
        <f t="shared" si="4"/>
        <v>55.026455026455025</v>
      </c>
      <c r="N33" s="43">
        <v>85</v>
      </c>
      <c r="O33" s="53">
        <f t="shared" si="5"/>
        <v>44.973544973544968</v>
      </c>
      <c r="P33" s="55">
        <f>SUM(L33,N33)</f>
        <v>189</v>
      </c>
      <c r="Q33" s="56">
        <v>50</v>
      </c>
      <c r="R33" s="57">
        <f t="shared" si="7"/>
        <v>26.455026455026452</v>
      </c>
      <c r="S33" s="3"/>
      <c r="T33" s="3"/>
      <c r="U33" s="63"/>
    </row>
    <row r="34" spans="1:22" ht="20.100000000000001" customHeight="1" x14ac:dyDescent="0.2">
      <c r="A34" s="66"/>
      <c r="B34" s="67"/>
      <c r="C34" s="67" t="s">
        <v>17</v>
      </c>
      <c r="D34" s="68">
        <v>0</v>
      </c>
      <c r="E34" s="68">
        <v>0</v>
      </c>
      <c r="F34" s="52">
        <f>SUM(D34:E34)</f>
        <v>0</v>
      </c>
      <c r="G34" s="69">
        <v>18</v>
      </c>
      <c r="H34" s="53">
        <f t="shared" si="1"/>
        <v>60</v>
      </c>
      <c r="I34" s="69">
        <v>12</v>
      </c>
      <c r="J34" s="53">
        <f t="shared" si="2"/>
        <v>40</v>
      </c>
      <c r="K34" s="52">
        <f>SUM(G34,I34)</f>
        <v>30</v>
      </c>
      <c r="L34" s="69">
        <v>30</v>
      </c>
      <c r="M34" s="54">
        <f t="shared" si="4"/>
        <v>48.387096774193552</v>
      </c>
      <c r="N34" s="69">
        <v>32</v>
      </c>
      <c r="O34" s="53">
        <f t="shared" si="5"/>
        <v>51.612903225806448</v>
      </c>
      <c r="P34" s="55">
        <f>SUM(L34,N34)</f>
        <v>62</v>
      </c>
      <c r="Q34" s="70">
        <v>3</v>
      </c>
      <c r="R34" s="57">
        <f t="shared" si="7"/>
        <v>4.838709677419355</v>
      </c>
      <c r="S34" s="3"/>
      <c r="T34" s="3"/>
      <c r="U34" s="63"/>
    </row>
    <row r="35" spans="1:22" ht="20.100000000000001" customHeight="1" thickBot="1" x14ac:dyDescent="0.25">
      <c r="A35" s="66"/>
      <c r="B35" s="67"/>
      <c r="C35" s="67" t="s">
        <v>18</v>
      </c>
      <c r="D35" s="68">
        <v>0</v>
      </c>
      <c r="E35" s="68">
        <v>0</v>
      </c>
      <c r="F35" s="71">
        <f>SUM(D35:E35)</f>
        <v>0</v>
      </c>
      <c r="G35" s="69">
        <v>16</v>
      </c>
      <c r="H35" s="72">
        <f t="shared" si="1"/>
        <v>66.666666666666657</v>
      </c>
      <c r="I35" s="69">
        <v>8</v>
      </c>
      <c r="J35" s="72">
        <f t="shared" si="2"/>
        <v>33.333333333333329</v>
      </c>
      <c r="K35" s="71">
        <f>SUM(G35,I35)</f>
        <v>24</v>
      </c>
      <c r="L35" s="69">
        <v>48</v>
      </c>
      <c r="M35" s="73">
        <f t="shared" si="4"/>
        <v>57.142857142857139</v>
      </c>
      <c r="N35" s="69">
        <v>36</v>
      </c>
      <c r="O35" s="72">
        <f t="shared" si="5"/>
        <v>42.857142857142854</v>
      </c>
      <c r="P35" s="74">
        <f>SUM(L35,N35)</f>
        <v>84</v>
      </c>
      <c r="Q35" s="70">
        <v>37</v>
      </c>
      <c r="R35" s="75">
        <f t="shared" si="7"/>
        <v>44.047619047619044</v>
      </c>
      <c r="S35" s="3"/>
      <c r="T35" s="3"/>
      <c r="U35" s="3"/>
    </row>
    <row r="36" spans="1:22" ht="20.100000000000001" customHeight="1" x14ac:dyDescent="0.2">
      <c r="A36" s="76" t="s">
        <v>19</v>
      </c>
      <c r="B36" s="77"/>
      <c r="C36" s="77"/>
      <c r="D36" s="78">
        <f>SUM(D12:D35)</f>
        <v>380574</v>
      </c>
      <c r="E36" s="78">
        <f>SUM(E12:E35)</f>
        <v>381803</v>
      </c>
      <c r="F36" s="78">
        <f>SUM(F12:F35)</f>
        <v>762377</v>
      </c>
      <c r="G36" s="78">
        <f>SUM(G12:G35)</f>
        <v>301</v>
      </c>
      <c r="H36" s="79">
        <f t="shared" si="1"/>
        <v>55.128205128205131</v>
      </c>
      <c r="I36" s="78">
        <f>SUM(I12:I35)</f>
        <v>245</v>
      </c>
      <c r="J36" s="79">
        <f t="shared" si="2"/>
        <v>44.871794871794876</v>
      </c>
      <c r="K36" s="78">
        <f>SUM(K12:K35)</f>
        <v>546</v>
      </c>
      <c r="L36" s="78">
        <f>SUM(L12:L35)</f>
        <v>509</v>
      </c>
      <c r="M36" s="80">
        <f t="shared" si="4"/>
        <v>51.622718052738335</v>
      </c>
      <c r="N36" s="78">
        <f>SUM(N12:N35)</f>
        <v>477</v>
      </c>
      <c r="O36" s="79">
        <f t="shared" si="5"/>
        <v>48.377281947261665</v>
      </c>
      <c r="P36" s="78">
        <f>SUM(P12:P35)</f>
        <v>986</v>
      </c>
      <c r="Q36" s="78">
        <f>SUM(Q12:Q35)</f>
        <v>112</v>
      </c>
      <c r="R36" s="81">
        <f t="shared" si="7"/>
        <v>11.359026369168356</v>
      </c>
      <c r="S36" s="3"/>
      <c r="T36" s="3"/>
      <c r="U36" s="3"/>
    </row>
    <row r="37" spans="1:22" ht="20.100000000000001" customHeight="1" thickBot="1" x14ac:dyDescent="0.25">
      <c r="A37" s="82" t="s">
        <v>20</v>
      </c>
      <c r="B37" s="83"/>
      <c r="C37" s="83"/>
      <c r="D37" s="84"/>
      <c r="E37" s="84"/>
      <c r="F37" s="84"/>
      <c r="G37" s="85">
        <f>G36/D36*100000</f>
        <v>79.091057192556505</v>
      </c>
      <c r="H37" s="86"/>
      <c r="I37" s="87">
        <f>I36/E36*100000</f>
        <v>64.169218157007677</v>
      </c>
      <c r="J37" s="86"/>
      <c r="K37" s="87">
        <f>K36/$F$36*100000</f>
        <v>71.618110200071627</v>
      </c>
      <c r="L37" s="88">
        <f>L36/D36*100000</f>
        <v>133.7453425614992</v>
      </c>
      <c r="M37" s="89"/>
      <c r="N37" s="90">
        <f>N36/E36*100000</f>
        <v>124.93353902405167</v>
      </c>
      <c r="O37" s="89"/>
      <c r="P37" s="90">
        <f>P36/F36*100000</f>
        <v>129.33233820012933</v>
      </c>
      <c r="Q37" s="91"/>
      <c r="R37" s="92"/>
      <c r="S37" s="3"/>
      <c r="T37" s="3"/>
      <c r="U37" s="3"/>
    </row>
    <row r="38" spans="1:22" ht="16.5" customHeight="1" x14ac:dyDescent="0.2">
      <c r="A38" s="76" t="s">
        <v>21</v>
      </c>
      <c r="B38" s="93"/>
      <c r="C38" s="94"/>
      <c r="D38" s="78">
        <v>377492</v>
      </c>
      <c r="E38" s="78">
        <v>378587</v>
      </c>
      <c r="F38" s="78">
        <v>756079</v>
      </c>
      <c r="G38" s="78">
        <v>294</v>
      </c>
      <c r="H38" s="95">
        <v>56.866537717601553</v>
      </c>
      <c r="I38" s="78">
        <v>223</v>
      </c>
      <c r="J38" s="95">
        <v>43.133462282398455</v>
      </c>
      <c r="K38" s="78">
        <v>517</v>
      </c>
      <c r="L38" s="96">
        <v>449</v>
      </c>
      <c r="M38" s="97">
        <v>56.69191919191919</v>
      </c>
      <c r="N38" s="78">
        <v>343</v>
      </c>
      <c r="O38" s="97">
        <v>43.30808080808081</v>
      </c>
      <c r="P38" s="78">
        <v>792</v>
      </c>
      <c r="Q38" s="78">
        <v>36</v>
      </c>
      <c r="R38" s="98">
        <v>4.5454545454545459</v>
      </c>
      <c r="S38" s="3"/>
      <c r="T38" s="3"/>
      <c r="U38" s="3"/>
      <c r="V38" s="2"/>
    </row>
    <row r="39" spans="1:22" ht="16.5" customHeight="1" thickBot="1" x14ac:dyDescent="0.25">
      <c r="A39" s="82" t="s">
        <v>20</v>
      </c>
      <c r="B39" s="99"/>
      <c r="C39" s="99"/>
      <c r="D39" s="84"/>
      <c r="E39" s="84"/>
      <c r="F39" s="84"/>
      <c r="G39" s="85">
        <v>77.88244519089146</v>
      </c>
      <c r="H39" s="86"/>
      <c r="I39" s="87">
        <v>58.903237564945442</v>
      </c>
      <c r="J39" s="86"/>
      <c r="K39" s="87">
        <v>68.379097951404546</v>
      </c>
      <c r="L39" s="88">
        <v>118.94291799561314</v>
      </c>
      <c r="M39" s="89"/>
      <c r="N39" s="90">
        <v>90.600047016934028</v>
      </c>
      <c r="O39" s="89"/>
      <c r="P39" s="90">
        <v>104.75095856385377</v>
      </c>
      <c r="Q39" s="91"/>
      <c r="R39" s="92"/>
      <c r="S39" s="3"/>
      <c r="T39" s="3"/>
      <c r="U39" s="3"/>
      <c r="V39" s="2"/>
    </row>
    <row r="40" spans="1:22" ht="16.5" customHeight="1" x14ac:dyDescent="0.2">
      <c r="A40" s="100" t="s">
        <v>22</v>
      </c>
      <c r="B40" s="101"/>
      <c r="C40" s="101"/>
      <c r="D40" s="102">
        <v>374375</v>
      </c>
      <c r="E40" s="102">
        <v>375345</v>
      </c>
      <c r="F40" s="102">
        <v>749720</v>
      </c>
      <c r="G40" s="103">
        <v>277</v>
      </c>
      <c r="H40" s="104">
        <v>55.734406438631787</v>
      </c>
      <c r="I40" s="102">
        <v>220</v>
      </c>
      <c r="J40" s="104">
        <v>44.265593561368213</v>
      </c>
      <c r="K40" s="102">
        <v>497</v>
      </c>
      <c r="L40" s="105">
        <v>376</v>
      </c>
      <c r="M40" s="106">
        <v>54.730713245997087</v>
      </c>
      <c r="N40" s="107">
        <v>311</v>
      </c>
      <c r="O40" s="106">
        <v>45.269286754002913</v>
      </c>
      <c r="P40" s="107">
        <v>687</v>
      </c>
      <c r="Q40" s="108">
        <v>21</v>
      </c>
      <c r="R40" s="109">
        <v>3.0567685589519651</v>
      </c>
      <c r="S40" s="3"/>
      <c r="T40" s="3"/>
      <c r="U40" s="3"/>
      <c r="V40" s="2"/>
    </row>
    <row r="41" spans="1:22" ht="16.5" customHeight="1" x14ac:dyDescent="0.2">
      <c r="A41" s="110" t="s">
        <v>20</v>
      </c>
      <c r="B41" s="110"/>
      <c r="C41" s="110"/>
      <c r="D41" s="111"/>
      <c r="E41" s="111"/>
      <c r="F41" s="111"/>
      <c r="G41" s="112">
        <v>73.989983305509185</v>
      </c>
      <c r="H41" s="113"/>
      <c r="I41" s="112">
        <v>58.612742943158956</v>
      </c>
      <c r="J41" s="113"/>
      <c r="K41" s="112">
        <v>66.291415461772388</v>
      </c>
      <c r="L41" s="114">
        <v>100.43405676126878</v>
      </c>
      <c r="M41" s="115"/>
      <c r="N41" s="114">
        <v>82.857104796920169</v>
      </c>
      <c r="O41" s="115"/>
      <c r="P41" s="114">
        <v>91.634210105105907</v>
      </c>
      <c r="Q41" s="116"/>
      <c r="R41" s="117"/>
      <c r="S41" s="3"/>
      <c r="T41" s="3"/>
      <c r="U41" s="3"/>
      <c r="V41" s="2"/>
    </row>
    <row r="42" spans="1:22" ht="16.5" customHeight="1" x14ac:dyDescent="0.2">
      <c r="A42" s="118" t="s">
        <v>23</v>
      </c>
      <c r="B42" s="119"/>
      <c r="C42" s="119"/>
      <c r="D42" s="120">
        <v>362126</v>
      </c>
      <c r="E42" s="120">
        <v>362033</v>
      </c>
      <c r="F42" s="120">
        <v>724159</v>
      </c>
      <c r="G42" s="121">
        <v>325</v>
      </c>
      <c r="H42" s="122">
        <v>55.178268251273344</v>
      </c>
      <c r="I42" s="120">
        <v>264</v>
      </c>
      <c r="J42" s="122">
        <v>44.821731748726656</v>
      </c>
      <c r="K42" s="120">
        <v>589</v>
      </c>
      <c r="L42" s="123">
        <v>403</v>
      </c>
      <c r="M42" s="124">
        <v>53.805073431241659</v>
      </c>
      <c r="N42" s="125">
        <v>346</v>
      </c>
      <c r="O42" s="124">
        <v>46.194926568758341</v>
      </c>
      <c r="P42" s="125">
        <v>749</v>
      </c>
      <c r="Q42" s="126">
        <v>25</v>
      </c>
      <c r="R42" s="127">
        <v>3.3377837116154869</v>
      </c>
      <c r="S42" s="3"/>
      <c r="T42" s="3"/>
      <c r="U42" s="3"/>
      <c r="V42" s="2"/>
    </row>
    <row r="43" spans="1:22" ht="16.5" customHeight="1" thickBot="1" x14ac:dyDescent="0.25">
      <c r="A43" s="82" t="s">
        <v>20</v>
      </c>
      <c r="B43" s="99"/>
      <c r="C43" s="99"/>
      <c r="D43" s="84"/>
      <c r="E43" s="84"/>
      <c r="F43" s="84"/>
      <c r="G43" s="85">
        <v>89.747767351695259</v>
      </c>
      <c r="H43" s="86"/>
      <c r="I43" s="87">
        <v>72.921529252858164</v>
      </c>
      <c r="J43" s="86"/>
      <c r="K43" s="87">
        <v>81.335728755701439</v>
      </c>
      <c r="L43" s="128">
        <v>111.28723151610214</v>
      </c>
      <c r="M43" s="129"/>
      <c r="N43" s="130">
        <v>95.571398187458058</v>
      </c>
      <c r="O43" s="129"/>
      <c r="P43" s="130">
        <v>103.43032400343017</v>
      </c>
      <c r="Q43" s="91"/>
      <c r="R43" s="92"/>
      <c r="S43" s="3"/>
      <c r="T43" s="3"/>
      <c r="U43" s="3"/>
      <c r="V43" s="2"/>
    </row>
    <row r="44" spans="1:22" ht="16.5" customHeight="1" x14ac:dyDescent="0.2">
      <c r="A44" s="100" t="s">
        <v>24</v>
      </c>
      <c r="B44" s="101"/>
      <c r="C44" s="101"/>
      <c r="D44" s="102">
        <v>361054</v>
      </c>
      <c r="E44" s="102">
        <v>360972</v>
      </c>
      <c r="F44" s="102">
        <v>722026</v>
      </c>
      <c r="G44" s="103">
        <v>305</v>
      </c>
      <c r="H44" s="104">
        <v>56.902985074626869</v>
      </c>
      <c r="I44" s="102">
        <v>231</v>
      </c>
      <c r="J44" s="104">
        <v>43.097014925373131</v>
      </c>
      <c r="K44" s="102">
        <v>536</v>
      </c>
      <c r="L44" s="105">
        <v>382</v>
      </c>
      <c r="M44" s="124">
        <v>57.100149476831085</v>
      </c>
      <c r="N44" s="125">
        <v>287</v>
      </c>
      <c r="O44" s="124">
        <v>42.899850523168908</v>
      </c>
      <c r="P44" s="125">
        <v>669</v>
      </c>
      <c r="Q44" s="108">
        <v>21</v>
      </c>
      <c r="R44" s="109">
        <v>3.1390134529147984</v>
      </c>
      <c r="S44" s="3"/>
      <c r="T44" s="3"/>
      <c r="U44" s="3"/>
      <c r="V44" s="2"/>
    </row>
    <row r="45" spans="1:22" ht="16.5" customHeight="1" thickBot="1" x14ac:dyDescent="0.25">
      <c r="A45" s="82" t="s">
        <v>20</v>
      </c>
      <c r="B45" s="99"/>
      <c r="C45" s="99"/>
      <c r="D45" s="84"/>
      <c r="E45" s="84"/>
      <c r="F45" s="84"/>
      <c r="G45" s="85">
        <v>84.474898491638371</v>
      </c>
      <c r="H45" s="86"/>
      <c r="I45" s="87">
        <v>63.993883182075066</v>
      </c>
      <c r="J45" s="86"/>
      <c r="K45" s="87">
        <v>74.235553844321387</v>
      </c>
      <c r="L45" s="128">
        <v>105.8013482747733</v>
      </c>
      <c r="M45" s="129"/>
      <c r="N45" s="130">
        <v>79.507551832275084</v>
      </c>
      <c r="O45" s="129"/>
      <c r="P45" s="130">
        <v>92.655943137781748</v>
      </c>
      <c r="Q45" s="91"/>
      <c r="R45" s="92"/>
      <c r="S45" s="3"/>
      <c r="T45" s="3"/>
      <c r="U45" s="3"/>
      <c r="V45" s="2"/>
    </row>
    <row r="46" spans="1:22" ht="16.5" customHeight="1" x14ac:dyDescent="0.2">
      <c r="A46" s="131" t="s">
        <v>25</v>
      </c>
      <c r="B46" s="132"/>
      <c r="C46" s="132"/>
      <c r="D46" s="133">
        <v>359074</v>
      </c>
      <c r="E46" s="133">
        <v>359379</v>
      </c>
      <c r="F46" s="133">
        <f>D46+E46</f>
        <v>718453</v>
      </c>
      <c r="G46" s="133">
        <v>285</v>
      </c>
      <c r="H46" s="95">
        <f>G46/K46*100</f>
        <v>51.258992805755398</v>
      </c>
      <c r="I46" s="133">
        <v>271</v>
      </c>
      <c r="J46" s="95">
        <f>I46/K46*100</f>
        <v>48.741007194244609</v>
      </c>
      <c r="K46" s="133">
        <f>G46+I46</f>
        <v>556</v>
      </c>
      <c r="L46" s="134">
        <v>296</v>
      </c>
      <c r="M46" s="97">
        <f>L46/P46*100</f>
        <v>51.299826689774697</v>
      </c>
      <c r="N46" s="134">
        <v>281</v>
      </c>
      <c r="O46" s="97">
        <f>N46/P46*100</f>
        <v>48.700173310225303</v>
      </c>
      <c r="P46" s="135">
        <f>L46+N46</f>
        <v>577</v>
      </c>
      <c r="Q46" s="133"/>
      <c r="R46" s="136"/>
      <c r="S46" s="3"/>
      <c r="T46" s="3"/>
      <c r="U46" s="3"/>
      <c r="V46" s="2"/>
    </row>
    <row r="47" spans="1:22" ht="16.5" customHeight="1" thickBot="1" x14ac:dyDescent="0.25">
      <c r="A47" s="82" t="s">
        <v>20</v>
      </c>
      <c r="B47" s="83"/>
      <c r="C47" s="137"/>
      <c r="D47" s="84"/>
      <c r="E47" s="84"/>
      <c r="F47" s="84"/>
      <c r="G47" s="85">
        <f>G46/D46*100000</f>
        <v>79.370826069278195</v>
      </c>
      <c r="H47" s="138"/>
      <c r="I47" s="87">
        <f>I46/E46*100000</f>
        <v>75.407856329946938</v>
      </c>
      <c r="J47" s="138"/>
      <c r="K47" s="87">
        <f>K46/$F$38*100000</f>
        <v>73.537289092806432</v>
      </c>
      <c r="L47" s="139">
        <f>L46/D46*100000</f>
        <v>82.434261461425777</v>
      </c>
      <c r="M47" s="129"/>
      <c r="N47" s="140">
        <f>N46/E46*100000</f>
        <v>78.190434054299217</v>
      </c>
      <c r="O47" s="129"/>
      <c r="P47" s="88">
        <f>P46/F46*100000</f>
        <v>80.311446956168325</v>
      </c>
      <c r="Q47" s="141"/>
      <c r="R47" s="92"/>
      <c r="S47" s="3"/>
      <c r="T47" s="3"/>
      <c r="U47" s="3"/>
      <c r="V47" s="2"/>
    </row>
    <row r="48" spans="1:22" ht="12.75" customHeight="1" x14ac:dyDescent="0.2">
      <c r="A48" s="101"/>
      <c r="B48" s="101"/>
      <c r="C48" s="101"/>
      <c r="D48" s="142"/>
      <c r="E48" s="142"/>
      <c r="F48" s="142"/>
      <c r="G48" s="104"/>
      <c r="H48" s="104"/>
      <c r="I48" s="104"/>
      <c r="J48" s="104"/>
      <c r="K48" s="104"/>
      <c r="L48" s="143"/>
      <c r="M48" s="143"/>
      <c r="N48" s="143"/>
      <c r="O48" s="143"/>
      <c r="P48" s="143"/>
      <c r="Q48" s="142"/>
      <c r="R48" s="142"/>
      <c r="S48" s="3"/>
      <c r="T48" s="3"/>
      <c r="U48" s="3"/>
      <c r="V48" s="2"/>
    </row>
    <row r="49" spans="1:26" x14ac:dyDescent="0.2">
      <c r="A49" s="3" t="s">
        <v>26</v>
      </c>
      <c r="B49" s="5"/>
      <c r="C49" s="5"/>
      <c r="D49" s="6"/>
      <c r="E49" s="6"/>
      <c r="F49" s="6"/>
      <c r="S49" s="3"/>
      <c r="T49" s="3"/>
      <c r="U49" s="3"/>
    </row>
    <row r="50" spans="1:26" ht="18" x14ac:dyDescent="0.2">
      <c r="A50" s="3" t="s">
        <v>27</v>
      </c>
      <c r="S50" s="3"/>
      <c r="T50" s="3"/>
      <c r="U50" s="3"/>
      <c r="Z50" s="144"/>
    </row>
    <row r="51" spans="1:26" ht="14.25" customHeight="1" x14ac:dyDescent="0.2">
      <c r="B51" s="3" t="s">
        <v>28</v>
      </c>
      <c r="S51" s="3"/>
      <c r="T51" s="3"/>
      <c r="U51" s="3"/>
    </row>
    <row r="52" spans="1:26" ht="14.25" customHeight="1" x14ac:dyDescent="0.2">
      <c r="B52" s="3" t="s">
        <v>29</v>
      </c>
      <c r="S52" s="3"/>
      <c r="T52" s="3"/>
      <c r="U52" s="3"/>
    </row>
    <row r="53" spans="1:26" ht="21" customHeight="1" x14ac:dyDescent="0.2">
      <c r="A53" s="3" t="s">
        <v>30</v>
      </c>
      <c r="G53" s="145">
        <f>'[1]1'!H34</f>
        <v>756079</v>
      </c>
      <c r="S53" s="3"/>
      <c r="U53" s="3"/>
    </row>
    <row r="54" spans="1:26" x14ac:dyDescent="0.2">
      <c r="S54" s="3"/>
      <c r="T54" s="3"/>
      <c r="U54" s="3"/>
    </row>
  </sheetData>
  <mergeCells count="15">
    <mergeCell ref="I9:J9"/>
    <mergeCell ref="K9:K10"/>
    <mergeCell ref="L9:M9"/>
    <mergeCell ref="N9:O9"/>
    <mergeCell ref="P9:P10"/>
    <mergeCell ref="A3:R3"/>
    <mergeCell ref="A4:R4"/>
    <mergeCell ref="A8:A10"/>
    <mergeCell ref="B8:B10"/>
    <mergeCell ref="C8:C10"/>
    <mergeCell ref="D8:F9"/>
    <mergeCell ref="G8:K8"/>
    <mergeCell ref="L8:P8"/>
    <mergeCell ref="Q8:R9"/>
    <mergeCell ref="G9:H9"/>
  </mergeCells>
  <conditionalFormatting sqref="Z50 G53">
    <cfRule type="cellIs" dxfId="0" priority="1" stopIfTrue="1" operator="notEqual">
      <formula>$F$38</formula>
    </cfRule>
  </conditionalFormatting>
  <printOptions horizontalCentered="1"/>
  <pageMargins left="0.78740157480314965" right="0.78740157480314965" top="0.59055118110236227" bottom="0.51181102362204722" header="0" footer="0.39370078740157483"/>
  <pageSetup paperSize="9" scale="57" orientation="landscape" horizontalDpi="300" verticalDpi="300" r:id="rId1"/>
  <headerFooter alignWithMargins="0">
    <oddFooter>&amp;R&amp;"Arial,Italic"&amp;9Profil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2019-09-19T06:39:56Z</dcterms:created>
  <dcterms:modified xsi:type="dcterms:W3CDTF">2019-09-19T06:40:24Z</dcterms:modified>
</cp:coreProperties>
</file>