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8" sheetId="1" r:id="rId1"/>
  </sheets>
  <externalReferences>
    <externalReference r:id="rId2"/>
  </externalReferences>
  <definedNames>
    <definedName name="_xlnm.Print_Area" localSheetId="0">'8'!$A$1:$L$46</definedName>
  </definedNames>
  <calcPr calcId="144525"/>
</workbook>
</file>

<file path=xl/calcChain.xml><?xml version="1.0" encoding="utf-8"?>
<calcChain xmlns="http://schemas.openxmlformats.org/spreadsheetml/2006/main">
  <c r="K41" i="1" l="1"/>
  <c r="J41" i="1"/>
  <c r="F41" i="1"/>
  <c r="L41" i="1" s="1"/>
  <c r="H36" i="1"/>
  <c r="K36" i="1" s="1"/>
  <c r="G36" i="1"/>
  <c r="J36" i="1" s="1"/>
  <c r="E36" i="1"/>
  <c r="D36" i="1"/>
  <c r="K35" i="1"/>
  <c r="J35" i="1"/>
  <c r="I35" i="1"/>
  <c r="L35" i="1" s="1"/>
  <c r="F35" i="1"/>
  <c r="K34" i="1"/>
  <c r="J34" i="1"/>
  <c r="I34" i="1"/>
  <c r="L34" i="1" s="1"/>
  <c r="F34" i="1"/>
  <c r="K33" i="1"/>
  <c r="J33" i="1"/>
  <c r="I33" i="1"/>
  <c r="L33" i="1" s="1"/>
  <c r="F33" i="1"/>
  <c r="K32" i="1"/>
  <c r="J32" i="1"/>
  <c r="I32" i="1"/>
  <c r="L32" i="1" s="1"/>
  <c r="F32" i="1"/>
  <c r="C32" i="1"/>
  <c r="B32" i="1"/>
  <c r="A32" i="1"/>
  <c r="K31" i="1"/>
  <c r="J31" i="1"/>
  <c r="I31" i="1"/>
  <c r="L31" i="1" s="1"/>
  <c r="F31" i="1"/>
  <c r="C31" i="1"/>
  <c r="B31" i="1"/>
  <c r="A31" i="1"/>
  <c r="K30" i="1"/>
  <c r="J30" i="1"/>
  <c r="I30" i="1"/>
  <c r="L30" i="1" s="1"/>
  <c r="F30" i="1"/>
  <c r="C30" i="1"/>
  <c r="B30" i="1"/>
  <c r="A30" i="1"/>
  <c r="K29" i="1"/>
  <c r="J29" i="1"/>
  <c r="I29" i="1"/>
  <c r="L29" i="1" s="1"/>
  <c r="F29" i="1"/>
  <c r="C29" i="1"/>
  <c r="B29" i="1"/>
  <c r="A29" i="1"/>
  <c r="K28" i="1"/>
  <c r="J28" i="1"/>
  <c r="I28" i="1"/>
  <c r="L28" i="1" s="1"/>
  <c r="F28" i="1"/>
  <c r="C28" i="1"/>
  <c r="B28" i="1"/>
  <c r="A28" i="1"/>
  <c r="K27" i="1"/>
  <c r="J27" i="1"/>
  <c r="I27" i="1"/>
  <c r="L27" i="1" s="1"/>
  <c r="F27" i="1"/>
  <c r="C27" i="1"/>
  <c r="B27" i="1"/>
  <c r="A27" i="1"/>
  <c r="K26" i="1"/>
  <c r="J26" i="1"/>
  <c r="I26" i="1"/>
  <c r="L26" i="1" s="1"/>
  <c r="F26" i="1"/>
  <c r="C26" i="1"/>
  <c r="B26" i="1"/>
  <c r="A26" i="1"/>
  <c r="K25" i="1"/>
  <c r="J25" i="1"/>
  <c r="I25" i="1"/>
  <c r="L25" i="1" s="1"/>
  <c r="F25" i="1"/>
  <c r="C25" i="1"/>
  <c r="B25" i="1"/>
  <c r="A25" i="1"/>
  <c r="K24" i="1"/>
  <c r="J24" i="1"/>
  <c r="I24" i="1"/>
  <c r="L24" i="1" s="1"/>
  <c r="F24" i="1"/>
  <c r="C24" i="1"/>
  <c r="B24" i="1"/>
  <c r="A24" i="1"/>
  <c r="K23" i="1"/>
  <c r="J23" i="1"/>
  <c r="I23" i="1"/>
  <c r="L23" i="1" s="1"/>
  <c r="F23" i="1"/>
  <c r="C23" i="1"/>
  <c r="B23" i="1"/>
  <c r="A23" i="1"/>
  <c r="K22" i="1"/>
  <c r="J22" i="1"/>
  <c r="I22" i="1"/>
  <c r="F22" i="1"/>
  <c r="L22" i="1" s="1"/>
  <c r="C22" i="1"/>
  <c r="B22" i="1"/>
  <c r="A22" i="1"/>
  <c r="K21" i="1"/>
  <c r="J21" i="1"/>
  <c r="I21" i="1"/>
  <c r="F21" i="1"/>
  <c r="L21" i="1" s="1"/>
  <c r="C21" i="1"/>
  <c r="B21" i="1"/>
  <c r="A21" i="1"/>
  <c r="K20" i="1"/>
  <c r="J20" i="1"/>
  <c r="I20" i="1"/>
  <c r="F20" i="1"/>
  <c r="L20" i="1" s="1"/>
  <c r="C20" i="1"/>
  <c r="B20" i="1"/>
  <c r="A20" i="1"/>
  <c r="K19" i="1"/>
  <c r="J19" i="1"/>
  <c r="I19" i="1"/>
  <c r="F19" i="1"/>
  <c r="L19" i="1" s="1"/>
  <c r="C19" i="1"/>
  <c r="B19" i="1"/>
  <c r="A19" i="1"/>
  <c r="K18" i="1"/>
  <c r="J18" i="1"/>
  <c r="I18" i="1"/>
  <c r="F18" i="1"/>
  <c r="L18" i="1" s="1"/>
  <c r="C18" i="1"/>
  <c r="B18" i="1"/>
  <c r="A18" i="1"/>
  <c r="K17" i="1"/>
  <c r="J17" i="1"/>
  <c r="I17" i="1"/>
  <c r="L17" i="1" s="1"/>
  <c r="F17" i="1"/>
  <c r="C17" i="1"/>
  <c r="B17" i="1"/>
  <c r="A17" i="1"/>
  <c r="K16" i="1"/>
  <c r="J16" i="1"/>
  <c r="I16" i="1"/>
  <c r="L16" i="1" s="1"/>
  <c r="F16" i="1"/>
  <c r="C16" i="1"/>
  <c r="B16" i="1"/>
  <c r="A16" i="1"/>
  <c r="K15" i="1"/>
  <c r="J15" i="1"/>
  <c r="I15" i="1"/>
  <c r="L15" i="1" s="1"/>
  <c r="F15" i="1"/>
  <c r="C15" i="1"/>
  <c r="B15" i="1"/>
  <c r="A15" i="1"/>
  <c r="K14" i="1"/>
  <c r="J14" i="1"/>
  <c r="I14" i="1"/>
  <c r="L14" i="1" s="1"/>
  <c r="F14" i="1"/>
  <c r="C14" i="1"/>
  <c r="B14" i="1"/>
  <c r="A14" i="1"/>
  <c r="K13" i="1"/>
  <c r="J13" i="1"/>
  <c r="I13" i="1"/>
  <c r="L13" i="1" s="1"/>
  <c r="F13" i="1"/>
  <c r="C13" i="1"/>
  <c r="B13" i="1"/>
  <c r="A13" i="1"/>
  <c r="K12" i="1"/>
  <c r="J12" i="1"/>
  <c r="I12" i="1"/>
  <c r="L12" i="1" s="1"/>
  <c r="F12" i="1"/>
  <c r="F36" i="1" s="1"/>
  <c r="C12" i="1"/>
  <c r="B12" i="1"/>
  <c r="A12" i="1"/>
  <c r="F5" i="1"/>
  <c r="E5" i="1"/>
  <c r="F4" i="1"/>
  <c r="E4" i="1"/>
  <c r="I36" i="1" l="1"/>
  <c r="L36" i="1" s="1"/>
</calcChain>
</file>

<file path=xl/sharedStrings.xml><?xml version="1.0" encoding="utf-8"?>
<sst xmlns="http://schemas.openxmlformats.org/spreadsheetml/2006/main" count="32" uniqueCount="26">
  <si>
    <t>TABEL 8</t>
  </si>
  <si>
    <t>JUMLAH KASUS DAN ANGKA PENEMUAN KASUS TB PARU BTA+ MENURUT JENIS KELAMIN, KECAMATAN, DAN PUSKESMAS</t>
  </si>
  <si>
    <t>NO</t>
  </si>
  <si>
    <t>KECAMATAN</t>
  </si>
  <si>
    <t>PUSKESMAS</t>
  </si>
  <si>
    <t>SUSPEK</t>
  </si>
  <si>
    <t xml:space="preserve">TB PARU </t>
  </si>
  <si>
    <t>BTA (+)</t>
  </si>
  <si>
    <t>% BTA (+)
TERHADAP SUSPEK</t>
  </si>
  <si>
    <t>L</t>
  </si>
  <si>
    <t>P</t>
  </si>
  <si>
    <t>L + P</t>
  </si>
  <si>
    <t>RSU</t>
  </si>
  <si>
    <t>Batang</t>
  </si>
  <si>
    <t>Limpung</t>
  </si>
  <si>
    <t>Qim</t>
  </si>
  <si>
    <t>JUMLAH 2018</t>
  </si>
  <si>
    <t>JUMLAH 2017</t>
  </si>
  <si>
    <t>JUMLAH 2016</t>
  </si>
  <si>
    <t>JUMLAH 2015</t>
  </si>
  <si>
    <t>JUMLAH 2014</t>
  </si>
  <si>
    <t>JUMLAH 2013</t>
  </si>
  <si>
    <t>Sumber : Bidang P2P</t>
  </si>
  <si>
    <r>
      <t xml:space="preserve">Keterangan: </t>
    </r>
    <r>
      <rPr>
        <vertAlign val="superscript"/>
        <sz val="12"/>
        <rFont val="Arial"/>
        <family val="2"/>
      </rPr>
      <t/>
    </r>
  </si>
  <si>
    <t xml:space="preserve">Jumlah pasien adalah seluruh pasien yang ada di wilayah kerja puskesmas tersebut termasuk pasien  yang ditemukan di BBKPM/BPKPM/BP4, RS, Lembaga Pemasyarakatan, </t>
  </si>
  <si>
    <t>rumah tahanan, dokter praktek swasta, klinik dll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</si>
</sst>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12" x14ac:knownFonts="1">
    <font>
      <sz val="10"/>
      <name val="Arial"/>
    </font>
    <font>
      <sz val="10"/>
      <name val="Arial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Tahoma"/>
      <family val="2"/>
    </font>
    <font>
      <sz val="12"/>
      <color indexed="9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9" fillId="0" borderId="0"/>
    <xf numFmtId="0" fontId="9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2" fillId="0" borderId="0" xfId="0" quotePrefix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quotePrefix="1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37" fontId="5" fillId="2" borderId="25" xfId="2" applyNumberFormat="1" applyFont="1" applyFill="1" applyBorder="1" applyAlignment="1">
      <alignment horizontal="center" vertical="center"/>
    </xf>
    <xf numFmtId="37" fontId="2" fillId="0" borderId="25" xfId="1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39" fontId="2" fillId="0" borderId="25" xfId="1" applyNumberFormat="1" applyFont="1" applyFill="1" applyBorder="1" applyAlignment="1">
      <alignment horizontal="center" vertical="center"/>
    </xf>
    <xf numFmtId="39" fontId="2" fillId="0" borderId="26" xfId="1" applyNumberFormat="1" applyFont="1" applyFill="1" applyBorder="1" applyAlignment="1">
      <alignment horizontal="center" vertical="center"/>
    </xf>
    <xf numFmtId="37" fontId="2" fillId="0" borderId="0" xfId="0" applyNumberFormat="1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37" fontId="5" fillId="2" borderId="28" xfId="2" applyNumberFormat="1" applyFont="1" applyFill="1" applyBorder="1" applyAlignment="1">
      <alignment horizontal="center" vertical="center"/>
    </xf>
    <xf numFmtId="37" fontId="2" fillId="0" borderId="28" xfId="1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39" fontId="2" fillId="0" borderId="28" xfId="1" applyNumberFormat="1" applyFont="1" applyFill="1" applyBorder="1" applyAlignment="1">
      <alignment horizontal="center" vertical="center"/>
    </xf>
    <xf numFmtId="39" fontId="2" fillId="0" borderId="29" xfId="1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37" fontId="5" fillId="2" borderId="31" xfId="2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37" fontId="2" fillId="0" borderId="31" xfId="1" applyNumberFormat="1" applyFont="1" applyFill="1" applyBorder="1" applyAlignment="1">
      <alignment horizontal="center" vertical="center"/>
    </xf>
    <xf numFmtId="39" fontId="2" fillId="0" borderId="32" xfId="1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37" fontId="2" fillId="2" borderId="36" xfId="2" applyNumberFormat="1" applyFont="1" applyFill="1" applyBorder="1" applyAlignment="1">
      <alignment horizontal="center" vertical="center"/>
    </xf>
    <xf numFmtId="39" fontId="2" fillId="0" borderId="36" xfId="1" applyNumberFormat="1" applyFont="1" applyFill="1" applyBorder="1" applyAlignment="1">
      <alignment horizontal="center" vertical="center"/>
    </xf>
    <xf numFmtId="39" fontId="2" fillId="0" borderId="37" xfId="1" applyNumberFormat="1" applyFont="1" applyFill="1" applyBorder="1" applyAlignment="1">
      <alignment horizontal="center" vertical="center"/>
    </xf>
    <xf numFmtId="39" fontId="2" fillId="0" borderId="33" xfId="1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37" fontId="2" fillId="0" borderId="41" xfId="1" applyNumberFormat="1" applyFont="1" applyFill="1" applyBorder="1" applyAlignment="1">
      <alignment horizontal="center" vertical="center"/>
    </xf>
    <xf numFmtId="39" fontId="2" fillId="0" borderId="41" xfId="1" applyNumberFormat="1" applyFont="1" applyFill="1" applyBorder="1" applyAlignment="1">
      <alignment horizontal="center" vertical="center"/>
    </xf>
    <xf numFmtId="39" fontId="2" fillId="0" borderId="42" xfId="1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37" fontId="2" fillId="0" borderId="46" xfId="1" applyNumberFormat="1" applyFont="1" applyFill="1" applyBorder="1" applyAlignment="1">
      <alignment horizontal="center" vertical="center"/>
    </xf>
    <xf numFmtId="39" fontId="2" fillId="0" borderId="46" xfId="1" applyNumberFormat="1" applyFont="1" applyFill="1" applyBorder="1" applyAlignment="1">
      <alignment horizontal="center" vertical="center"/>
    </xf>
    <xf numFmtId="39" fontId="2" fillId="0" borderId="47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7" fontId="2" fillId="0" borderId="0" xfId="1" applyNumberFormat="1" applyFont="1" applyFill="1" applyBorder="1" applyAlignment="1">
      <alignment vertical="center"/>
    </xf>
    <xf numFmtId="39" fontId="2" fillId="0" borderId="0" xfId="1" applyNumberFormat="1" applyFont="1" applyFill="1" applyBorder="1" applyAlignment="1">
      <alignment vertical="center"/>
    </xf>
  </cellXfs>
  <cellStyles count="100">
    <cellStyle name="Comma [0]" xfId="1" builtinId="6"/>
    <cellStyle name="Comma [0] 2" xfId="3"/>
    <cellStyle name="Comma [0] 2 2" xfId="2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rgb="FF002060"/>
  </sheetPr>
  <dimension ref="A1:O46"/>
  <sheetViews>
    <sheetView tabSelected="1" view="pageBreakPreview" topLeftCell="A2" zoomScale="55" zoomScaleNormal="60" zoomScaleSheetLayoutView="55" workbookViewId="0">
      <pane xSplit="3" ySplit="10" topLeftCell="D12" activePane="bottomRight" state="frozen"/>
      <selection activeCell="I2" sqref="I2"/>
      <selection pane="topRight" activeCell="I2" sqref="I2"/>
      <selection pane="bottomLeft" activeCell="I2" sqref="I2"/>
      <selection pane="bottomRight" activeCell="G12" sqref="G12:H35"/>
    </sheetView>
  </sheetViews>
  <sheetFormatPr defaultRowHeight="15" x14ac:dyDescent="0.2"/>
  <cols>
    <col min="1" max="1" width="7.85546875" style="3" customWidth="1"/>
    <col min="2" max="2" width="25.7109375" style="3" customWidth="1"/>
    <col min="3" max="3" width="29.28515625" style="3" customWidth="1"/>
    <col min="4" max="9" width="15.7109375" style="3" customWidth="1"/>
    <col min="10" max="12" width="16.42578125" style="3" customWidth="1"/>
    <col min="13" max="16384" width="9.140625" style="3"/>
  </cols>
  <sheetData>
    <row r="1" spans="1:15" x14ac:dyDescent="0.2">
      <c r="A1" s="1" t="s">
        <v>0</v>
      </c>
      <c r="B1" s="2"/>
    </row>
    <row r="3" spans="1:15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x14ac:dyDescent="0.2">
      <c r="B4" s="6"/>
      <c r="C4" s="6"/>
      <c r="E4" s="7" t="str">
        <f>'[1]1'!F5</f>
        <v>KABUPATEN/KOTA</v>
      </c>
      <c r="F4" s="8" t="str">
        <f>'[1]1'!G5</f>
        <v>BATANG</v>
      </c>
    </row>
    <row r="5" spans="1:15" x14ac:dyDescent="0.2">
      <c r="B5" s="6"/>
      <c r="C5" s="6"/>
      <c r="E5" s="7" t="str">
        <f>'[1]1'!F6</f>
        <v xml:space="preserve">TAHUN </v>
      </c>
      <c r="F5" s="8">
        <f>'[1]1'!G6</f>
        <v>2018</v>
      </c>
    </row>
    <row r="6" spans="1:15" ht="15.75" thickBot="1" x14ac:dyDescent="0.25">
      <c r="A6" s="9"/>
      <c r="B6" s="9"/>
      <c r="C6" s="9"/>
      <c r="D6" s="9"/>
      <c r="E6" s="9"/>
      <c r="F6" s="9"/>
      <c r="G6" s="9"/>
      <c r="H6" s="9"/>
      <c r="I6" s="9"/>
    </row>
    <row r="7" spans="1:15" s="2" customFormat="1" ht="18.75" customHeight="1" x14ac:dyDescent="0.2">
      <c r="A7" s="10" t="s">
        <v>2</v>
      </c>
      <c r="B7" s="11" t="s">
        <v>3</v>
      </c>
      <c r="C7" s="11" t="s">
        <v>4</v>
      </c>
      <c r="D7" s="12" t="s">
        <v>5</v>
      </c>
      <c r="E7" s="13"/>
      <c r="F7" s="14"/>
      <c r="G7" s="15" t="s">
        <v>6</v>
      </c>
      <c r="H7" s="16"/>
      <c r="I7" s="16"/>
      <c r="J7" s="15"/>
      <c r="K7" s="16"/>
      <c r="L7" s="17"/>
    </row>
    <row r="8" spans="1:15" s="2" customFormat="1" ht="15.75" customHeight="1" x14ac:dyDescent="0.2">
      <c r="A8" s="18"/>
      <c r="B8" s="19"/>
      <c r="C8" s="19"/>
      <c r="D8" s="20"/>
      <c r="E8" s="21"/>
      <c r="F8" s="22"/>
      <c r="G8" s="20" t="s">
        <v>7</v>
      </c>
      <c r="H8" s="21"/>
      <c r="I8" s="22"/>
      <c r="J8" s="23" t="s">
        <v>8</v>
      </c>
      <c r="K8" s="21"/>
      <c r="L8" s="24"/>
    </row>
    <row r="9" spans="1:15" s="2" customFormat="1" ht="15.75" customHeight="1" x14ac:dyDescent="0.2">
      <c r="A9" s="18"/>
      <c r="B9" s="19"/>
      <c r="C9" s="19"/>
      <c r="D9" s="25"/>
      <c r="E9" s="26"/>
      <c r="F9" s="27"/>
      <c r="G9" s="25"/>
      <c r="H9" s="26"/>
      <c r="I9" s="27"/>
      <c r="J9" s="25"/>
      <c r="K9" s="26"/>
      <c r="L9" s="28"/>
    </row>
    <row r="10" spans="1:15" x14ac:dyDescent="0.2">
      <c r="A10" s="29"/>
      <c r="B10" s="30"/>
      <c r="C10" s="30"/>
      <c r="D10" s="31" t="s">
        <v>9</v>
      </c>
      <c r="E10" s="31" t="s">
        <v>10</v>
      </c>
      <c r="F10" s="32" t="s">
        <v>11</v>
      </c>
      <c r="G10" s="31" t="s">
        <v>9</v>
      </c>
      <c r="H10" s="31" t="s">
        <v>10</v>
      </c>
      <c r="I10" s="32" t="s">
        <v>11</v>
      </c>
      <c r="J10" s="31" t="s">
        <v>9</v>
      </c>
      <c r="K10" s="31" t="s">
        <v>10</v>
      </c>
      <c r="L10" s="33" t="s">
        <v>11</v>
      </c>
    </row>
    <row r="11" spans="1:15" ht="20.25" customHeight="1" x14ac:dyDescent="0.2">
      <c r="A11" s="34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7">
        <v>12</v>
      </c>
    </row>
    <row r="12" spans="1:15" ht="20.100000000000001" customHeight="1" x14ac:dyDescent="0.2">
      <c r="A12" s="38">
        <f>'[1]4'!A12</f>
        <v>1</v>
      </c>
      <c r="B12" s="39" t="str">
        <f>'[1]4'!B12</f>
        <v>Wonotunggal</v>
      </c>
      <c r="C12" s="40" t="str">
        <f>'[1]4'!C12</f>
        <v>Wonotunggal</v>
      </c>
      <c r="D12" s="41">
        <v>48</v>
      </c>
      <c r="E12" s="41">
        <v>56</v>
      </c>
      <c r="F12" s="42">
        <f>D12+E12</f>
        <v>104</v>
      </c>
      <c r="G12" s="43">
        <v>15</v>
      </c>
      <c r="H12" s="43">
        <v>7</v>
      </c>
      <c r="I12" s="42">
        <f t="shared" ref="I12:I20" si="0">SUM(G12:H12)</f>
        <v>22</v>
      </c>
      <c r="J12" s="44">
        <f>G12/D12*100</f>
        <v>31.25</v>
      </c>
      <c r="K12" s="44">
        <f>H12/E12</f>
        <v>0.125</v>
      </c>
      <c r="L12" s="45">
        <f>I12/F12*100</f>
        <v>21.153846153846153</v>
      </c>
      <c r="O12" s="46"/>
    </row>
    <row r="13" spans="1:15" ht="20.100000000000001" customHeight="1" x14ac:dyDescent="0.2">
      <c r="A13" s="47">
        <f>'[1]4'!A13</f>
        <v>2</v>
      </c>
      <c r="B13" s="48" t="str">
        <f>'[1]4'!B13</f>
        <v>Bandar</v>
      </c>
      <c r="C13" s="49" t="str">
        <f>'[1]4'!C13</f>
        <v>Bandar I</v>
      </c>
      <c r="D13" s="50">
        <v>179</v>
      </c>
      <c r="E13" s="50">
        <v>282</v>
      </c>
      <c r="F13" s="51">
        <f t="shared" ref="F13:F35" si="1">D13+E13</f>
        <v>461</v>
      </c>
      <c r="G13" s="52">
        <v>17</v>
      </c>
      <c r="H13" s="52">
        <v>29</v>
      </c>
      <c r="I13" s="51">
        <f>SUM(G13:H13)</f>
        <v>46</v>
      </c>
      <c r="J13" s="53">
        <f>G13/D13*100</f>
        <v>9.4972067039106136</v>
      </c>
      <c r="K13" s="53">
        <f>H13/E13*100</f>
        <v>10.283687943262411</v>
      </c>
      <c r="L13" s="54">
        <f t="shared" ref="L13:L31" si="2">I13/F13*100</f>
        <v>9.9783080260303691</v>
      </c>
      <c r="O13" s="46"/>
    </row>
    <row r="14" spans="1:15" ht="20.100000000000001" customHeight="1" x14ac:dyDescent="0.2">
      <c r="A14" s="55">
        <f>'[1]4'!A14</f>
        <v>0</v>
      </c>
      <c r="B14" s="56">
        <f>'[1]4'!B14</f>
        <v>0</v>
      </c>
      <c r="C14" s="49" t="str">
        <f>'[1]4'!C14</f>
        <v>Bandar II</v>
      </c>
      <c r="D14" s="50">
        <v>51</v>
      </c>
      <c r="E14" s="50">
        <v>58</v>
      </c>
      <c r="F14" s="51">
        <f t="shared" si="1"/>
        <v>109</v>
      </c>
      <c r="G14" s="52">
        <v>6</v>
      </c>
      <c r="H14" s="52">
        <v>2</v>
      </c>
      <c r="I14" s="51">
        <f t="shared" si="0"/>
        <v>8</v>
      </c>
      <c r="J14" s="53">
        <f t="shared" ref="J14:K35" si="3">G14/D14*100</f>
        <v>11.76470588235294</v>
      </c>
      <c r="K14" s="53">
        <f t="shared" si="3"/>
        <v>3.4482758620689653</v>
      </c>
      <c r="L14" s="54">
        <f t="shared" si="2"/>
        <v>7.3394495412844041</v>
      </c>
      <c r="O14" s="46"/>
    </row>
    <row r="15" spans="1:15" ht="20.100000000000001" customHeight="1" x14ac:dyDescent="0.2">
      <c r="A15" s="47">
        <f>'[1]4'!A15</f>
        <v>3</v>
      </c>
      <c r="B15" s="48" t="str">
        <f>'[1]4'!B15</f>
        <v>Blado</v>
      </c>
      <c r="C15" s="49" t="str">
        <f>'[1]4'!C15</f>
        <v>Blado I</v>
      </c>
      <c r="D15" s="50">
        <v>66</v>
      </c>
      <c r="E15" s="50">
        <v>72</v>
      </c>
      <c r="F15" s="51">
        <f t="shared" si="1"/>
        <v>138</v>
      </c>
      <c r="G15" s="52">
        <v>11</v>
      </c>
      <c r="H15" s="52">
        <v>10</v>
      </c>
      <c r="I15" s="51">
        <f>SUM(G15:H15)</f>
        <v>21</v>
      </c>
      <c r="J15" s="53">
        <f t="shared" si="3"/>
        <v>16.666666666666664</v>
      </c>
      <c r="K15" s="53">
        <f t="shared" si="3"/>
        <v>13.888888888888889</v>
      </c>
      <c r="L15" s="54">
        <f t="shared" si="2"/>
        <v>15.217391304347828</v>
      </c>
      <c r="O15" s="46"/>
    </row>
    <row r="16" spans="1:15" ht="20.100000000000001" customHeight="1" x14ac:dyDescent="0.2">
      <c r="A16" s="55">
        <f>'[1]4'!A16</f>
        <v>0</v>
      </c>
      <c r="B16" s="56">
        <f>'[1]4'!B16</f>
        <v>0</v>
      </c>
      <c r="C16" s="49" t="str">
        <f>'[1]4'!C16</f>
        <v>Blado II</v>
      </c>
      <c r="D16" s="50">
        <v>26</v>
      </c>
      <c r="E16" s="50">
        <v>16</v>
      </c>
      <c r="F16" s="51">
        <f t="shared" si="1"/>
        <v>42</v>
      </c>
      <c r="G16" s="52">
        <v>1</v>
      </c>
      <c r="H16" s="52">
        <v>0</v>
      </c>
      <c r="I16" s="51">
        <f t="shared" si="0"/>
        <v>1</v>
      </c>
      <c r="J16" s="53">
        <f t="shared" si="3"/>
        <v>3.8461538461538463</v>
      </c>
      <c r="K16" s="53">
        <f t="shared" si="3"/>
        <v>0</v>
      </c>
      <c r="L16" s="54">
        <f t="shared" si="2"/>
        <v>2.3809523809523809</v>
      </c>
      <c r="O16" s="46"/>
    </row>
    <row r="17" spans="1:15" ht="20.100000000000001" customHeight="1" x14ac:dyDescent="0.2">
      <c r="A17" s="47">
        <f>'[1]4'!A17</f>
        <v>4</v>
      </c>
      <c r="B17" s="48" t="str">
        <f>'[1]4'!C17</f>
        <v xml:space="preserve">Reban </v>
      </c>
      <c r="C17" s="49" t="str">
        <f>'[1]4'!C17</f>
        <v xml:space="preserve">Reban </v>
      </c>
      <c r="D17" s="50">
        <v>157</v>
      </c>
      <c r="E17" s="50">
        <v>153</v>
      </c>
      <c r="F17" s="51">
        <f t="shared" si="1"/>
        <v>310</v>
      </c>
      <c r="G17" s="57">
        <v>23</v>
      </c>
      <c r="H17" s="57">
        <v>16</v>
      </c>
      <c r="I17" s="51">
        <f t="shared" si="0"/>
        <v>39</v>
      </c>
      <c r="J17" s="53">
        <f t="shared" si="3"/>
        <v>14.64968152866242</v>
      </c>
      <c r="K17" s="53">
        <f t="shared" si="3"/>
        <v>10.457516339869281</v>
      </c>
      <c r="L17" s="54">
        <f t="shared" si="2"/>
        <v>12.580645161290322</v>
      </c>
      <c r="O17" s="46"/>
    </row>
    <row r="18" spans="1:15" ht="20.100000000000001" customHeight="1" x14ac:dyDescent="0.2">
      <c r="A18" s="47">
        <f>'[1]4'!A18</f>
        <v>5</v>
      </c>
      <c r="B18" s="48" t="str">
        <f>'[1]4'!B18</f>
        <v>Bawang</v>
      </c>
      <c r="C18" s="49" t="str">
        <f>'[1]4'!C18</f>
        <v>Bawang</v>
      </c>
      <c r="D18" s="50">
        <v>134</v>
      </c>
      <c r="E18" s="50">
        <v>191</v>
      </c>
      <c r="F18" s="51">
        <f t="shared" si="1"/>
        <v>325</v>
      </c>
      <c r="G18" s="57">
        <v>14</v>
      </c>
      <c r="H18" s="57">
        <v>18</v>
      </c>
      <c r="I18" s="51">
        <f t="shared" si="0"/>
        <v>32</v>
      </c>
      <c r="J18" s="53">
        <f t="shared" si="3"/>
        <v>10.44776119402985</v>
      </c>
      <c r="K18" s="53">
        <f t="shared" si="3"/>
        <v>9.4240837696335085</v>
      </c>
      <c r="L18" s="54">
        <f t="shared" si="2"/>
        <v>9.8461538461538467</v>
      </c>
      <c r="O18" s="46"/>
    </row>
    <row r="19" spans="1:15" ht="20.100000000000001" customHeight="1" x14ac:dyDescent="0.2">
      <c r="A19" s="47">
        <f>'[1]4'!A19</f>
        <v>6</v>
      </c>
      <c r="B19" s="48" t="str">
        <f>'[1]4'!B19</f>
        <v>Tersono</v>
      </c>
      <c r="C19" s="49" t="str">
        <f>'[1]4'!C19</f>
        <v>Tersono</v>
      </c>
      <c r="D19" s="50">
        <v>132</v>
      </c>
      <c r="E19" s="50">
        <v>158</v>
      </c>
      <c r="F19" s="51">
        <f t="shared" si="1"/>
        <v>290</v>
      </c>
      <c r="G19" s="57">
        <v>12</v>
      </c>
      <c r="H19" s="57">
        <v>14</v>
      </c>
      <c r="I19" s="51">
        <f t="shared" si="0"/>
        <v>26</v>
      </c>
      <c r="J19" s="53">
        <f t="shared" si="3"/>
        <v>9.0909090909090917</v>
      </c>
      <c r="K19" s="53">
        <f t="shared" si="3"/>
        <v>8.8607594936708853</v>
      </c>
      <c r="L19" s="54">
        <f t="shared" si="2"/>
        <v>8.9655172413793096</v>
      </c>
      <c r="O19" s="46"/>
    </row>
    <row r="20" spans="1:15" ht="20.100000000000001" customHeight="1" x14ac:dyDescent="0.2">
      <c r="A20" s="47">
        <f>'[1]4'!A20</f>
        <v>7</v>
      </c>
      <c r="B20" s="48" t="str">
        <f>'[1]4'!B20</f>
        <v>Gringsing</v>
      </c>
      <c r="C20" s="49" t="str">
        <f>'[1]4'!C20</f>
        <v>Gringsing I</v>
      </c>
      <c r="D20" s="50">
        <v>98</v>
      </c>
      <c r="E20" s="50">
        <v>97</v>
      </c>
      <c r="F20" s="51">
        <f t="shared" si="1"/>
        <v>195</v>
      </c>
      <c r="G20" s="57">
        <v>7</v>
      </c>
      <c r="H20" s="57">
        <v>5</v>
      </c>
      <c r="I20" s="51">
        <f t="shared" si="0"/>
        <v>12</v>
      </c>
      <c r="J20" s="53">
        <f t="shared" si="3"/>
        <v>7.1428571428571423</v>
      </c>
      <c r="K20" s="53">
        <f t="shared" si="3"/>
        <v>5.1546391752577314</v>
      </c>
      <c r="L20" s="54">
        <f t="shared" si="2"/>
        <v>6.1538461538461542</v>
      </c>
      <c r="O20" s="46"/>
    </row>
    <row r="21" spans="1:15" ht="20.100000000000001" customHeight="1" x14ac:dyDescent="0.2">
      <c r="A21" s="55">
        <f>'[1]4'!A21</f>
        <v>0</v>
      </c>
      <c r="B21" s="56">
        <f>'[1]4'!B21</f>
        <v>0</v>
      </c>
      <c r="C21" s="49" t="str">
        <f>'[1]4'!C21</f>
        <v>Gringsing II</v>
      </c>
      <c r="D21" s="50">
        <v>100</v>
      </c>
      <c r="E21" s="50">
        <v>112</v>
      </c>
      <c r="F21" s="51">
        <f t="shared" si="1"/>
        <v>212</v>
      </c>
      <c r="G21" s="57">
        <v>1</v>
      </c>
      <c r="H21" s="57">
        <v>1</v>
      </c>
      <c r="I21" s="51">
        <f t="shared" ref="I21:I31" si="4">SUM(G21:H21)</f>
        <v>2</v>
      </c>
      <c r="J21" s="53">
        <f t="shared" si="3"/>
        <v>1</v>
      </c>
      <c r="K21" s="53">
        <f t="shared" si="3"/>
        <v>0.89285714285714279</v>
      </c>
      <c r="L21" s="54">
        <f t="shared" si="2"/>
        <v>0.94339622641509435</v>
      </c>
      <c r="O21" s="46"/>
    </row>
    <row r="22" spans="1:15" ht="20.100000000000001" customHeight="1" x14ac:dyDescent="0.2">
      <c r="A22" s="47">
        <f>'[1]4'!A22</f>
        <v>8</v>
      </c>
      <c r="B22" s="48" t="str">
        <f>'[1]4'!B22</f>
        <v>Limpung</v>
      </c>
      <c r="C22" s="49" t="str">
        <f>'[1]4'!C22</f>
        <v>Limpung</v>
      </c>
      <c r="D22" s="50">
        <v>64</v>
      </c>
      <c r="E22" s="50">
        <v>68</v>
      </c>
      <c r="F22" s="51">
        <f t="shared" si="1"/>
        <v>132</v>
      </c>
      <c r="G22" s="57">
        <v>8</v>
      </c>
      <c r="H22" s="57">
        <v>4</v>
      </c>
      <c r="I22" s="51">
        <f t="shared" si="4"/>
        <v>12</v>
      </c>
      <c r="J22" s="53">
        <f t="shared" si="3"/>
        <v>12.5</v>
      </c>
      <c r="K22" s="53">
        <f t="shared" si="3"/>
        <v>5.8823529411764701</v>
      </c>
      <c r="L22" s="54">
        <f>I22/F22*100</f>
        <v>9.0909090909090917</v>
      </c>
      <c r="O22" s="46"/>
    </row>
    <row r="23" spans="1:15" ht="20.100000000000001" customHeight="1" x14ac:dyDescent="0.2">
      <c r="A23" s="47">
        <f>'[1]4'!A23</f>
        <v>9</v>
      </c>
      <c r="B23" s="48" t="str">
        <f>'[1]4'!B23</f>
        <v>Banyuputih</v>
      </c>
      <c r="C23" s="49" t="str">
        <f>'[1]4'!C23</f>
        <v>Banyuputih</v>
      </c>
      <c r="D23" s="50">
        <v>60</v>
      </c>
      <c r="E23" s="50">
        <v>69</v>
      </c>
      <c r="F23" s="51">
        <f t="shared" si="1"/>
        <v>129</v>
      </c>
      <c r="G23" s="57">
        <v>2</v>
      </c>
      <c r="H23" s="57">
        <v>6</v>
      </c>
      <c r="I23" s="51">
        <f t="shared" si="4"/>
        <v>8</v>
      </c>
      <c r="J23" s="53">
        <f t="shared" si="3"/>
        <v>3.3333333333333335</v>
      </c>
      <c r="K23" s="53">
        <f t="shared" si="3"/>
        <v>8.695652173913043</v>
      </c>
      <c r="L23" s="54">
        <f t="shared" si="2"/>
        <v>6.2015503875968996</v>
      </c>
      <c r="O23" s="46"/>
    </row>
    <row r="24" spans="1:15" ht="20.100000000000001" customHeight="1" x14ac:dyDescent="0.2">
      <c r="A24" s="47">
        <f>'[1]4'!A24</f>
        <v>10</v>
      </c>
      <c r="B24" s="48" t="str">
        <f>'[1]4'!B24</f>
        <v>Subah</v>
      </c>
      <c r="C24" s="49" t="str">
        <f>'[1]4'!C24</f>
        <v>Subah</v>
      </c>
      <c r="D24" s="50">
        <v>127</v>
      </c>
      <c r="E24" s="50">
        <v>155</v>
      </c>
      <c r="F24" s="51">
        <f t="shared" si="1"/>
        <v>282</v>
      </c>
      <c r="G24" s="57">
        <v>8</v>
      </c>
      <c r="H24" s="57">
        <v>11</v>
      </c>
      <c r="I24" s="51">
        <f>SUM(G24:H24)</f>
        <v>19</v>
      </c>
      <c r="J24" s="53">
        <f t="shared" si="3"/>
        <v>6.2992125984251963</v>
      </c>
      <c r="K24" s="53">
        <f t="shared" si="3"/>
        <v>7.096774193548387</v>
      </c>
      <c r="L24" s="54">
        <f t="shared" si="2"/>
        <v>6.7375886524822697</v>
      </c>
      <c r="O24" s="46"/>
    </row>
    <row r="25" spans="1:15" ht="20.100000000000001" customHeight="1" x14ac:dyDescent="0.2">
      <c r="A25" s="47">
        <f>'[1]4'!A25</f>
        <v>11</v>
      </c>
      <c r="B25" s="48" t="str">
        <f>'[1]4'!B25</f>
        <v>Pecalungan</v>
      </c>
      <c r="C25" s="49" t="str">
        <f>'[1]4'!C25</f>
        <v>Pecalungan</v>
      </c>
      <c r="D25" s="50">
        <v>43</v>
      </c>
      <c r="E25" s="50">
        <v>34</v>
      </c>
      <c r="F25" s="51">
        <f t="shared" si="1"/>
        <v>77</v>
      </c>
      <c r="G25" s="57">
        <v>6</v>
      </c>
      <c r="H25" s="57">
        <v>11</v>
      </c>
      <c r="I25" s="51">
        <f t="shared" si="4"/>
        <v>17</v>
      </c>
      <c r="J25" s="53">
        <f t="shared" si="3"/>
        <v>13.953488372093023</v>
      </c>
      <c r="K25" s="53">
        <f t="shared" si="3"/>
        <v>32.352941176470587</v>
      </c>
      <c r="L25" s="54">
        <f t="shared" si="2"/>
        <v>22.077922077922079</v>
      </c>
      <c r="O25" s="46"/>
    </row>
    <row r="26" spans="1:15" ht="20.100000000000001" customHeight="1" x14ac:dyDescent="0.2">
      <c r="A26" s="47">
        <f>'[1]4'!A26</f>
        <v>12</v>
      </c>
      <c r="B26" s="48" t="str">
        <f>'[1]4'!B26</f>
        <v>Tulis</v>
      </c>
      <c r="C26" s="49" t="str">
        <f>'[1]4'!C26</f>
        <v>Tulis</v>
      </c>
      <c r="D26" s="50">
        <v>53</v>
      </c>
      <c r="E26" s="50">
        <v>54</v>
      </c>
      <c r="F26" s="51">
        <f t="shared" si="1"/>
        <v>107</v>
      </c>
      <c r="G26" s="57">
        <v>15</v>
      </c>
      <c r="H26" s="57">
        <v>9</v>
      </c>
      <c r="I26" s="51">
        <f t="shared" si="4"/>
        <v>24</v>
      </c>
      <c r="J26" s="53">
        <f t="shared" si="3"/>
        <v>28.30188679245283</v>
      </c>
      <c r="K26" s="53">
        <f t="shared" si="3"/>
        <v>16.666666666666664</v>
      </c>
      <c r="L26" s="54">
        <f t="shared" si="2"/>
        <v>22.429906542056074</v>
      </c>
      <c r="O26" s="46"/>
    </row>
    <row r="27" spans="1:15" ht="20.100000000000001" customHeight="1" x14ac:dyDescent="0.2">
      <c r="A27" s="47">
        <f>'[1]4'!A27</f>
        <v>13</v>
      </c>
      <c r="B27" s="48" t="str">
        <f>'[1]4'!B27</f>
        <v>Kandeman</v>
      </c>
      <c r="C27" s="49" t="str">
        <f>'[1]4'!C27</f>
        <v>Kandeman</v>
      </c>
      <c r="D27" s="50">
        <v>40</v>
      </c>
      <c r="E27" s="50">
        <v>62</v>
      </c>
      <c r="F27" s="51">
        <f t="shared" si="1"/>
        <v>102</v>
      </c>
      <c r="G27" s="57">
        <v>6</v>
      </c>
      <c r="H27" s="57">
        <v>4</v>
      </c>
      <c r="I27" s="51">
        <f t="shared" si="4"/>
        <v>10</v>
      </c>
      <c r="J27" s="53">
        <f t="shared" si="3"/>
        <v>15</v>
      </c>
      <c r="K27" s="53">
        <f t="shared" si="3"/>
        <v>6.4516129032258061</v>
      </c>
      <c r="L27" s="54">
        <f t="shared" si="2"/>
        <v>9.8039215686274517</v>
      </c>
      <c r="O27" s="46"/>
    </row>
    <row r="28" spans="1:15" ht="20.100000000000001" customHeight="1" x14ac:dyDescent="0.2">
      <c r="A28" s="47">
        <f>'[1]4'!A28</f>
        <v>14</v>
      </c>
      <c r="B28" s="48" t="str">
        <f>'[1]4'!B28</f>
        <v>Batang</v>
      </c>
      <c r="C28" s="49" t="str">
        <f>'[1]4'!C28</f>
        <v>Batang I</v>
      </c>
      <c r="D28" s="50">
        <v>52</v>
      </c>
      <c r="E28" s="50">
        <v>52</v>
      </c>
      <c r="F28" s="51">
        <f t="shared" si="1"/>
        <v>104</v>
      </c>
      <c r="G28" s="52">
        <v>2</v>
      </c>
      <c r="H28" s="52">
        <v>2</v>
      </c>
      <c r="I28" s="51">
        <f t="shared" si="4"/>
        <v>4</v>
      </c>
      <c r="J28" s="53">
        <f t="shared" si="3"/>
        <v>3.8461538461538463</v>
      </c>
      <c r="K28" s="53">
        <f t="shared" si="3"/>
        <v>3.8461538461538463</v>
      </c>
      <c r="L28" s="54">
        <f t="shared" si="2"/>
        <v>3.8461538461538463</v>
      </c>
      <c r="O28" s="46"/>
    </row>
    <row r="29" spans="1:15" ht="20.100000000000001" customHeight="1" x14ac:dyDescent="0.2">
      <c r="A29" s="55">
        <f>'[1]4'!A29</f>
        <v>0</v>
      </c>
      <c r="B29" s="56">
        <f>'[1]4'!B29</f>
        <v>0</v>
      </c>
      <c r="C29" s="49" t="str">
        <f>'[1]4'!C29</f>
        <v>Batang II</v>
      </c>
      <c r="D29" s="50">
        <v>83</v>
      </c>
      <c r="E29" s="50">
        <v>103</v>
      </c>
      <c r="F29" s="51">
        <f t="shared" si="1"/>
        <v>186</v>
      </c>
      <c r="G29" s="52">
        <v>10</v>
      </c>
      <c r="H29" s="52">
        <v>8</v>
      </c>
      <c r="I29" s="51">
        <f t="shared" si="4"/>
        <v>18</v>
      </c>
      <c r="J29" s="53">
        <f t="shared" si="3"/>
        <v>12.048192771084338</v>
      </c>
      <c r="K29" s="53">
        <f t="shared" si="3"/>
        <v>7.7669902912621351</v>
      </c>
      <c r="L29" s="54">
        <f t="shared" si="2"/>
        <v>9.67741935483871</v>
      </c>
      <c r="O29" s="46"/>
    </row>
    <row r="30" spans="1:15" ht="20.100000000000001" customHeight="1" x14ac:dyDescent="0.2">
      <c r="A30" s="55">
        <f>'[1]4'!A30</f>
        <v>0</v>
      </c>
      <c r="B30" s="56">
        <f>'[1]4'!B30</f>
        <v>0</v>
      </c>
      <c r="C30" s="49" t="str">
        <f>'[1]4'!C30</f>
        <v>Batang III</v>
      </c>
      <c r="D30" s="50">
        <v>36</v>
      </c>
      <c r="E30" s="50">
        <v>46</v>
      </c>
      <c r="F30" s="51">
        <f t="shared" si="1"/>
        <v>82</v>
      </c>
      <c r="G30" s="52">
        <v>3</v>
      </c>
      <c r="H30" s="52">
        <v>4</v>
      </c>
      <c r="I30" s="51">
        <f t="shared" si="4"/>
        <v>7</v>
      </c>
      <c r="J30" s="53">
        <f t="shared" si="3"/>
        <v>8.3333333333333321</v>
      </c>
      <c r="K30" s="53">
        <f t="shared" si="3"/>
        <v>8.695652173913043</v>
      </c>
      <c r="L30" s="54">
        <f t="shared" si="2"/>
        <v>8.536585365853659</v>
      </c>
      <c r="O30" s="46"/>
    </row>
    <row r="31" spans="1:15" ht="20.100000000000001" customHeight="1" x14ac:dyDescent="0.2">
      <c r="A31" s="55">
        <f>'[1]4'!A31</f>
        <v>0</v>
      </c>
      <c r="B31" s="56">
        <f>'[1]4'!B31</f>
        <v>0</v>
      </c>
      <c r="C31" s="49" t="str">
        <f>'[1]4'!C31</f>
        <v>Batang IV</v>
      </c>
      <c r="D31" s="50">
        <v>45</v>
      </c>
      <c r="E31" s="50">
        <v>50</v>
      </c>
      <c r="F31" s="51">
        <f t="shared" si="1"/>
        <v>95</v>
      </c>
      <c r="G31" s="52">
        <v>4</v>
      </c>
      <c r="H31" s="52">
        <v>1</v>
      </c>
      <c r="I31" s="51">
        <f t="shared" si="4"/>
        <v>5</v>
      </c>
      <c r="J31" s="53">
        <f t="shared" si="3"/>
        <v>8.8888888888888893</v>
      </c>
      <c r="K31" s="53">
        <f t="shared" si="3"/>
        <v>2</v>
      </c>
      <c r="L31" s="54">
        <f t="shared" si="2"/>
        <v>5.2631578947368416</v>
      </c>
      <c r="O31" s="46"/>
    </row>
    <row r="32" spans="1:15" ht="20.100000000000001" customHeight="1" x14ac:dyDescent="0.2">
      <c r="A32" s="47">
        <f>'[1]4'!A32</f>
        <v>15</v>
      </c>
      <c r="B32" s="48" t="str">
        <f>'[1]4'!B32</f>
        <v>Warungasem</v>
      </c>
      <c r="C32" s="49" t="str">
        <f>'[1]4'!C32</f>
        <v>Warungasem</v>
      </c>
      <c r="D32" s="50">
        <v>159</v>
      </c>
      <c r="E32" s="50">
        <v>224</v>
      </c>
      <c r="F32" s="51">
        <f t="shared" si="1"/>
        <v>383</v>
      </c>
      <c r="G32" s="52">
        <v>37</v>
      </c>
      <c r="H32" s="52">
        <v>29</v>
      </c>
      <c r="I32" s="51">
        <f>SUM(G32:H32)</f>
        <v>66</v>
      </c>
      <c r="J32" s="53">
        <f t="shared" si="3"/>
        <v>23.270440251572328</v>
      </c>
      <c r="K32" s="53">
        <f t="shared" si="3"/>
        <v>12.946428571428573</v>
      </c>
      <c r="L32" s="54">
        <f>I32/F32*100</f>
        <v>17.232375979112273</v>
      </c>
      <c r="O32" s="46"/>
    </row>
    <row r="33" spans="1:15" ht="19.5" customHeight="1" x14ac:dyDescent="0.2">
      <c r="A33" s="58"/>
      <c r="B33" s="49" t="s">
        <v>12</v>
      </c>
      <c r="C33" s="49" t="s">
        <v>13</v>
      </c>
      <c r="D33" s="50">
        <v>385</v>
      </c>
      <c r="E33" s="50">
        <v>336</v>
      </c>
      <c r="F33" s="51">
        <f t="shared" si="1"/>
        <v>721</v>
      </c>
      <c r="G33" s="52">
        <v>62</v>
      </c>
      <c r="H33" s="52">
        <v>41</v>
      </c>
      <c r="I33" s="51">
        <f>SUM(G33:H33)</f>
        <v>103</v>
      </c>
      <c r="J33" s="53">
        <f t="shared" si="3"/>
        <v>16.103896103896105</v>
      </c>
      <c r="K33" s="53">
        <f t="shared" si="3"/>
        <v>12.202380952380953</v>
      </c>
      <c r="L33" s="54">
        <f>I33/F33*100</f>
        <v>14.285714285714285</v>
      </c>
      <c r="O33" s="46"/>
    </row>
    <row r="34" spans="1:15" ht="19.5" customHeight="1" x14ac:dyDescent="0.2">
      <c r="A34" s="59"/>
      <c r="B34" s="60"/>
      <c r="C34" s="60" t="s">
        <v>14</v>
      </c>
      <c r="D34" s="61">
        <v>111</v>
      </c>
      <c r="E34" s="61">
        <v>107</v>
      </c>
      <c r="F34" s="51">
        <f t="shared" si="1"/>
        <v>218</v>
      </c>
      <c r="G34" s="62">
        <v>18</v>
      </c>
      <c r="H34" s="62">
        <v>12</v>
      </c>
      <c r="I34" s="51">
        <f>SUM(G34:H34)</f>
        <v>30</v>
      </c>
      <c r="J34" s="53">
        <f t="shared" si="3"/>
        <v>16.216216216216218</v>
      </c>
      <c r="K34" s="53">
        <f t="shared" si="3"/>
        <v>11.214953271028037</v>
      </c>
      <c r="L34" s="54">
        <f>I34/F34*100</f>
        <v>13.761467889908257</v>
      </c>
      <c r="O34" s="46"/>
    </row>
    <row r="35" spans="1:15" ht="20.100000000000001" customHeight="1" thickBot="1" x14ac:dyDescent="0.25">
      <c r="A35" s="59"/>
      <c r="B35" s="60"/>
      <c r="C35" s="60" t="s">
        <v>15</v>
      </c>
      <c r="D35" s="61">
        <v>87</v>
      </c>
      <c r="E35" s="61">
        <v>54</v>
      </c>
      <c r="F35" s="63">
        <f t="shared" si="1"/>
        <v>141</v>
      </c>
      <c r="G35" s="62">
        <v>16</v>
      </c>
      <c r="H35" s="62">
        <v>8</v>
      </c>
      <c r="I35" s="63">
        <f>SUM(G35:H35)</f>
        <v>24</v>
      </c>
      <c r="J35" s="53">
        <f t="shared" si="3"/>
        <v>18.390804597701148</v>
      </c>
      <c r="K35" s="53">
        <f t="shared" si="3"/>
        <v>14.814814814814813</v>
      </c>
      <c r="L35" s="64">
        <f>I35/F35*100</f>
        <v>17.021276595744681</v>
      </c>
      <c r="O35" s="46"/>
    </row>
    <row r="36" spans="1:15" ht="20.100000000000001" customHeight="1" thickBot="1" x14ac:dyDescent="0.25">
      <c r="A36" s="65" t="s">
        <v>16</v>
      </c>
      <c r="B36" s="66"/>
      <c r="C36" s="67"/>
      <c r="D36" s="68">
        <f t="shared" ref="D36:I36" si="5">SUM(D12:D35)</f>
        <v>2336</v>
      </c>
      <c r="E36" s="68">
        <f t="shared" si="5"/>
        <v>2609</v>
      </c>
      <c r="F36" s="68">
        <f t="shared" si="5"/>
        <v>4945</v>
      </c>
      <c r="G36" s="68">
        <f t="shared" si="5"/>
        <v>304</v>
      </c>
      <c r="H36" s="68">
        <f t="shared" si="5"/>
        <v>252</v>
      </c>
      <c r="I36" s="68">
        <f t="shared" si="5"/>
        <v>556</v>
      </c>
      <c r="J36" s="69">
        <f>G36/D36*100</f>
        <v>13.013698630136986</v>
      </c>
      <c r="K36" s="70">
        <f>H36/E36*100</f>
        <v>9.6588731314679954</v>
      </c>
      <c r="L36" s="71">
        <f>I36/F36*100</f>
        <v>11.243680485338727</v>
      </c>
      <c r="O36" s="46"/>
    </row>
    <row r="37" spans="1:15" ht="24.95" customHeight="1" thickBot="1" x14ac:dyDescent="0.25">
      <c r="A37" s="72" t="s">
        <v>17</v>
      </c>
      <c r="B37" s="73"/>
      <c r="C37" s="74"/>
      <c r="D37" s="75">
        <v>2507</v>
      </c>
      <c r="E37" s="75">
        <v>2754</v>
      </c>
      <c r="F37" s="75">
        <v>5261</v>
      </c>
      <c r="G37" s="75">
        <v>294</v>
      </c>
      <c r="H37" s="75">
        <v>223</v>
      </c>
      <c r="I37" s="75">
        <v>517</v>
      </c>
      <c r="J37" s="76">
        <v>11.727163940965298</v>
      </c>
      <c r="K37" s="76">
        <v>8.0973129992737842</v>
      </c>
      <c r="L37" s="77">
        <v>9.8270290819235875</v>
      </c>
    </row>
    <row r="38" spans="1:15" ht="24.95" customHeight="1" thickBot="1" x14ac:dyDescent="0.25">
      <c r="A38" s="78" t="s">
        <v>18</v>
      </c>
      <c r="B38" s="79"/>
      <c r="C38" s="80"/>
      <c r="D38" s="81">
        <v>2533</v>
      </c>
      <c r="E38" s="81">
        <v>2917</v>
      </c>
      <c r="F38" s="81">
        <v>5450</v>
      </c>
      <c r="G38" s="81">
        <v>277</v>
      </c>
      <c r="H38" s="81">
        <v>220</v>
      </c>
      <c r="I38" s="81">
        <v>497</v>
      </c>
      <c r="J38" s="82">
        <v>10.935649427556257</v>
      </c>
      <c r="K38" s="82">
        <v>7.5419952005485085</v>
      </c>
      <c r="L38" s="83">
        <v>9.1192660550458715</v>
      </c>
    </row>
    <row r="39" spans="1:15" ht="24.95" customHeight="1" thickBot="1" x14ac:dyDescent="0.25">
      <c r="A39" s="78" t="s">
        <v>19</v>
      </c>
      <c r="B39" s="79"/>
      <c r="C39" s="80"/>
      <c r="D39" s="81">
        <v>2716</v>
      </c>
      <c r="E39" s="81">
        <v>2978</v>
      </c>
      <c r="F39" s="81">
        <v>5694</v>
      </c>
      <c r="G39" s="81">
        <v>332</v>
      </c>
      <c r="H39" s="81">
        <v>265</v>
      </c>
      <c r="I39" s="81">
        <v>597</v>
      </c>
      <c r="J39" s="82">
        <v>12.223858615611192</v>
      </c>
      <c r="K39" s="82">
        <v>8.8985896574882464</v>
      </c>
      <c r="L39" s="83">
        <v>10.484720758693362</v>
      </c>
    </row>
    <row r="40" spans="1:15" ht="24.95" customHeight="1" thickBot="1" x14ac:dyDescent="0.25">
      <c r="A40" s="78" t="s">
        <v>20</v>
      </c>
      <c r="B40" s="79"/>
      <c r="C40" s="80"/>
      <c r="D40" s="81">
        <v>2845</v>
      </c>
      <c r="E40" s="81">
        <v>2684</v>
      </c>
      <c r="F40" s="81">
        <v>5529</v>
      </c>
      <c r="G40" s="81">
        <v>309</v>
      </c>
      <c r="H40" s="81">
        <v>241</v>
      </c>
      <c r="I40" s="81">
        <v>550</v>
      </c>
      <c r="J40" s="82">
        <v>10.86115992970123</v>
      </c>
      <c r="K40" s="82">
        <v>8.9791356184798801</v>
      </c>
      <c r="L40" s="83">
        <v>9.9475492855850973</v>
      </c>
    </row>
    <row r="41" spans="1:15" ht="24.95" customHeight="1" thickBot="1" x14ac:dyDescent="0.25">
      <c r="A41" s="78" t="s">
        <v>21</v>
      </c>
      <c r="B41" s="79"/>
      <c r="C41" s="80"/>
      <c r="D41" s="81">
        <v>2392</v>
      </c>
      <c r="E41" s="81">
        <v>2481</v>
      </c>
      <c r="F41" s="81">
        <f>D41+E41</f>
        <v>4873</v>
      </c>
      <c r="G41" s="81">
        <v>287</v>
      </c>
      <c r="H41" s="81">
        <v>273</v>
      </c>
      <c r="I41" s="81">
        <v>560</v>
      </c>
      <c r="J41" s="82">
        <f>G41/D41*100</f>
        <v>11.998327759197325</v>
      </c>
      <c r="K41" s="82">
        <f>H41/E41*100</f>
        <v>11.003627569528417</v>
      </c>
      <c r="L41" s="83">
        <f>I41/F41*100</f>
        <v>11.491894110404269</v>
      </c>
    </row>
    <row r="42" spans="1:15" ht="19.5" customHeight="1" x14ac:dyDescent="0.2">
      <c r="A42" s="84"/>
      <c r="B42" s="84"/>
      <c r="C42" s="84"/>
      <c r="D42" s="85"/>
      <c r="E42" s="85"/>
      <c r="F42" s="85"/>
      <c r="G42" s="85"/>
      <c r="H42" s="85"/>
      <c r="I42" s="85"/>
      <c r="J42" s="86"/>
      <c r="K42" s="86"/>
      <c r="L42" s="86"/>
    </row>
    <row r="43" spans="1:15" x14ac:dyDescent="0.2">
      <c r="A43" s="3" t="s">
        <v>22</v>
      </c>
      <c r="B43" s="6"/>
      <c r="C43" s="6"/>
    </row>
    <row r="44" spans="1:15" ht="18" x14ac:dyDescent="0.2">
      <c r="A44" s="3" t="s">
        <v>23</v>
      </c>
    </row>
    <row r="45" spans="1:15" x14ac:dyDescent="0.2">
      <c r="B45" s="3" t="s">
        <v>24</v>
      </c>
    </row>
    <row r="46" spans="1:15" x14ac:dyDescent="0.2">
      <c r="B46" s="3" t="s">
        <v>25</v>
      </c>
    </row>
  </sheetData>
  <mergeCells count="7">
    <mergeCell ref="J8:L9"/>
    <mergeCell ref="A6:I6"/>
    <mergeCell ref="A7:A10"/>
    <mergeCell ref="B7:B10"/>
    <mergeCell ref="C7:C10"/>
    <mergeCell ref="D7:F9"/>
    <mergeCell ref="G8:I9"/>
  </mergeCells>
  <printOptions horizontalCentered="1"/>
  <pageMargins left="0.78740157480314965" right="0.78740157480314965" top="0.59055118110236227" bottom="0.59055118110236227" header="0" footer="0.39370078740157483"/>
  <pageSetup paperSize="9" scale="60" orientation="landscape" horizontalDpi="300" verticalDpi="300" r:id="rId1"/>
  <headerFooter alignWithMargins="0">
    <oddFooter>&amp;RProfil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2019-09-19T06:40:42Z</dcterms:created>
  <dcterms:modified xsi:type="dcterms:W3CDTF">2019-09-19T06:41:24Z</dcterms:modified>
</cp:coreProperties>
</file>